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088" yWindow="2808" windowWidth="19920" windowHeight="15552" tabRatio="897"/>
  </bookViews>
  <sheets>
    <sheet name="cov" sheetId="154" r:id="rId1"/>
    <sheet name="idx" sheetId="125" r:id="rId2"/>
    <sheet name="w" sheetId="156" r:id="rId3"/>
    <sheet name="e" sheetId="127" r:id="rId4"/>
    <sheet name="n1" sheetId="155" r:id="rId5"/>
    <sheet name="n2" sheetId="129" r:id="rId6"/>
    <sheet name="rpil" sheetId="130" r:id="rId7"/>
    <sheet name="rt1" sheetId="131" r:id="rId8"/>
    <sheet name="rt2" sheetId="132" r:id="rId9"/>
    <sheet name="rce" sheetId="133" r:id="rId10"/>
    <sheet name="rva" sheetId="134" r:id="rId11"/>
    <sheet name="rx" sheetId="135" r:id="rId12"/>
    <sheet name="rm" sheetId="136" r:id="rId13"/>
    <sheet name="rul1" sheetId="137" r:id="rId14"/>
    <sheet name="rul2" sheetId="138" r:id="rId15"/>
    <sheet name="rml" sheetId="139" r:id="rId16"/>
    <sheet name="va1" sheetId="142" r:id="rId17"/>
    <sheet name="t1" sheetId="143" r:id="rId18"/>
    <sheet name="t2" sheetId="144" r:id="rId19"/>
    <sheet name="va2" sheetId="145" r:id="rId20"/>
    <sheet name="x" sheetId="146" r:id="rId21"/>
    <sheet name="m" sheetId="147" r:id="rId22"/>
    <sheet name="ul1" sheetId="148" r:id="rId23"/>
    <sheet name="ul2" sheetId="149" r:id="rId24"/>
    <sheet name="ml" sheetId="150" r:id="rId25"/>
    <sheet name="is" sheetId="151" r:id="rId26"/>
    <sheet name="ucer" sheetId="140" r:id="rId27"/>
    <sheet name="db" sheetId="13" r:id="rId28"/>
    <sheet name="dbinr" sheetId="141" r:id="rId29"/>
  </sheets>
  <externalReferences>
    <externalReference r:id="rId30"/>
    <externalReference r:id="rId31"/>
    <externalReference r:id="rId3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156" l="1"/>
  <c r="A57" i="156"/>
  <c r="A1" i="156"/>
  <c r="A57" i="155" l="1"/>
  <c r="A56" i="155"/>
  <c r="A1" i="155"/>
  <c r="H22" i="154"/>
  <c r="A22" i="154"/>
  <c r="A56" i="151"/>
  <c r="A1" i="151"/>
  <c r="A57" i="150"/>
  <c r="A56" i="150"/>
  <c r="A1" i="150"/>
  <c r="A57" i="149"/>
  <c r="A1" i="149"/>
  <c r="A57" i="148"/>
  <c r="A1" i="148"/>
  <c r="A57" i="147"/>
  <c r="A1" i="147"/>
  <c r="A57" i="146"/>
  <c r="A1" i="146"/>
  <c r="A57" i="145"/>
  <c r="A1" i="145"/>
  <c r="A20" i="144"/>
  <c r="A19" i="144"/>
  <c r="A1" i="144"/>
  <c r="A23" i="143"/>
  <c r="A22" i="143"/>
  <c r="A1" i="143"/>
  <c r="A57" i="142"/>
  <c r="A1" i="142"/>
  <c r="F3" i="141"/>
  <c r="E3" i="141"/>
  <c r="D3" i="141"/>
  <c r="C3" i="141"/>
  <c r="B3" i="141"/>
  <c r="A58" i="139"/>
  <c r="A57" i="139"/>
  <c r="A1" i="139"/>
  <c r="A58" i="138"/>
  <c r="A1" i="138"/>
  <c r="A57" i="137"/>
  <c r="A1" i="137"/>
  <c r="A57" i="136"/>
  <c r="A1" i="136"/>
  <c r="A57" i="135"/>
  <c r="A1" i="135"/>
  <c r="A57" i="134"/>
  <c r="A1" i="134"/>
  <c r="A57" i="133"/>
  <c r="A1" i="133"/>
  <c r="A25" i="132"/>
  <c r="A24" i="132"/>
  <c r="A23" i="132"/>
  <c r="A1" i="132"/>
  <c r="A22" i="131"/>
  <c r="A21" i="131"/>
  <c r="A1" i="131"/>
  <c r="A57" i="130"/>
  <c r="A1" i="130"/>
  <c r="B24" i="129"/>
  <c r="B23" i="129"/>
  <c r="G20" i="129"/>
  <c r="F20" i="129"/>
  <c r="E20" i="129"/>
  <c r="D20" i="129"/>
  <c r="C20" i="129"/>
  <c r="B20" i="129"/>
  <c r="G19" i="129"/>
  <c r="F19" i="129"/>
  <c r="E19" i="129"/>
  <c r="D19" i="129"/>
  <c r="C19" i="129"/>
  <c r="B19" i="129"/>
  <c r="G18" i="129"/>
  <c r="F18" i="129"/>
  <c r="E18" i="129"/>
  <c r="D18" i="129"/>
  <c r="C18" i="129"/>
  <c r="B18" i="129"/>
  <c r="G17" i="129"/>
  <c r="F17" i="129"/>
  <c r="E17" i="129"/>
  <c r="D17" i="129"/>
  <c r="C17" i="129"/>
  <c r="B17" i="129"/>
  <c r="G16" i="129"/>
  <c r="F16" i="129"/>
  <c r="E16" i="129"/>
  <c r="D16" i="129"/>
  <c r="C16" i="129"/>
  <c r="B16" i="129"/>
  <c r="G15" i="129"/>
  <c r="F15" i="129"/>
  <c r="E15" i="129"/>
  <c r="D15" i="129"/>
  <c r="C15" i="129"/>
  <c r="B15" i="129"/>
  <c r="G14" i="129"/>
  <c r="F14" i="129"/>
  <c r="E14" i="129"/>
  <c r="D14" i="129"/>
  <c r="C14" i="129"/>
  <c r="B14" i="129"/>
  <c r="G13" i="129"/>
  <c r="F13" i="129"/>
  <c r="E13" i="129"/>
  <c r="D13" i="129"/>
  <c r="C13" i="129"/>
  <c r="B13" i="129"/>
  <c r="G12" i="129"/>
  <c r="F12" i="129"/>
  <c r="E12" i="129"/>
  <c r="D12" i="129"/>
  <c r="C12" i="129"/>
  <c r="B12" i="129"/>
  <c r="G11" i="129"/>
  <c r="F11" i="129"/>
  <c r="E11" i="129"/>
  <c r="D11" i="129"/>
  <c r="C11" i="129"/>
  <c r="B11" i="129"/>
  <c r="G10" i="129"/>
  <c r="F10" i="129"/>
  <c r="E10" i="129"/>
  <c r="D10" i="129"/>
  <c r="C10" i="129"/>
  <c r="B10" i="129"/>
  <c r="G9" i="129"/>
  <c r="F9" i="129"/>
  <c r="E9" i="129"/>
  <c r="D9" i="129"/>
  <c r="C9" i="129"/>
  <c r="B9" i="129"/>
  <c r="G8" i="129"/>
  <c r="F8" i="129"/>
  <c r="E8" i="129"/>
  <c r="D8" i="129"/>
  <c r="C8" i="129"/>
  <c r="B8" i="129"/>
  <c r="G7" i="129"/>
  <c r="F7" i="129"/>
  <c r="E7" i="129"/>
  <c r="D7" i="129"/>
  <c r="C7" i="129"/>
  <c r="B7" i="129"/>
  <c r="G6" i="129"/>
  <c r="F6" i="129"/>
  <c r="E6" i="129"/>
  <c r="D6" i="129"/>
  <c r="C6" i="129"/>
  <c r="B6" i="129"/>
  <c r="G5" i="129"/>
  <c r="F5" i="129"/>
  <c r="E5" i="129"/>
  <c r="D5" i="129"/>
  <c r="C5" i="129"/>
  <c r="B5" i="129"/>
  <c r="G3" i="129"/>
  <c r="F3" i="129"/>
  <c r="E3" i="129"/>
  <c r="D3" i="129"/>
  <c r="C3" i="129"/>
  <c r="A1" i="129"/>
  <c r="A57" i="127"/>
  <c r="A56" i="127"/>
  <c r="A1" i="127"/>
  <c r="F31" i="125"/>
  <c r="F30" i="125"/>
  <c r="F29" i="125"/>
  <c r="F28" i="125"/>
  <c r="F27" i="125"/>
  <c r="F26" i="125"/>
  <c r="F25" i="125"/>
  <c r="F24" i="125"/>
  <c r="F23" i="125"/>
  <c r="F22" i="125"/>
  <c r="E21" i="125"/>
  <c r="F20" i="125"/>
  <c r="F19" i="125"/>
  <c r="F18" i="125"/>
  <c r="F17" i="125"/>
  <c r="F16" i="125"/>
  <c r="F15" i="125"/>
  <c r="F14" i="125"/>
  <c r="F13" i="125"/>
  <c r="F12" i="125"/>
  <c r="F11" i="125"/>
  <c r="E10" i="125"/>
  <c r="F9" i="125"/>
  <c r="F8" i="125"/>
  <c r="E7" i="125"/>
  <c r="F6" i="125"/>
  <c r="E5" i="125"/>
  <c r="F4" i="125"/>
  <c r="E3" i="125"/>
  <c r="AY7" i="13" l="1"/>
  <c r="AX7" i="13"/>
  <c r="AW7" i="13"/>
  <c r="AV7" i="13"/>
  <c r="AU7" i="13"/>
  <c r="AQ7" i="13"/>
  <c r="AP7" i="13"/>
  <c r="AO7" i="13"/>
  <c r="Z7" i="13"/>
  <c r="Y7" i="13"/>
  <c r="X7" i="13"/>
  <c r="W7" i="13"/>
  <c r="AZ7" i="13"/>
  <c r="AT7" i="13"/>
  <c r="AS7" i="13"/>
  <c r="K28" i="13"/>
  <c r="J29" i="13"/>
  <c r="F28" i="13"/>
  <c r="C29" i="13"/>
  <c r="B29" i="13"/>
  <c r="C28" i="13"/>
  <c r="F29" i="13"/>
  <c r="K29" i="13"/>
  <c r="B28" i="13"/>
  <c r="J28" i="13"/>
  <c r="G29" i="13"/>
  <c r="G28" i="13"/>
  <c r="L29" i="13"/>
  <c r="L28" i="13"/>
  <c r="AD18" i="13" l="1"/>
  <c r="AD25" i="13"/>
  <c r="AD17" i="13"/>
  <c r="AD15" i="13"/>
  <c r="AD24" i="13"/>
  <c r="AD16" i="13"/>
  <c r="AD10" i="13"/>
  <c r="AD22" i="13"/>
  <c r="AD14" i="13"/>
  <c r="AD21" i="13"/>
  <c r="AD13" i="13"/>
  <c r="AD20" i="13"/>
  <c r="AD12" i="13"/>
  <c r="AD19" i="13"/>
  <c r="AD11" i="13"/>
  <c r="AD23" i="13"/>
  <c r="AD29" i="13" l="1"/>
  <c r="AD28" i="13"/>
  <c r="AF7" i="13" l="1"/>
  <c r="V7" i="13"/>
  <c r="AN7" i="13"/>
  <c r="T7" i="13"/>
  <c r="AC7" i="13"/>
  <c r="AD7" i="13"/>
  <c r="AJ7" i="13" l="1"/>
  <c r="AI7" i="13"/>
  <c r="D7" i="13"/>
  <c r="AR7" i="13"/>
  <c r="AM7" i="13"/>
  <c r="AE7" i="13"/>
  <c r="I7" i="13"/>
  <c r="S7" i="13"/>
  <c r="AK7" i="13"/>
  <c r="R7" i="13"/>
  <c r="AH7" i="13"/>
  <c r="AB7" i="13"/>
  <c r="O7" i="13"/>
  <c r="M7" i="13"/>
  <c r="AA7" i="13"/>
  <c r="H7" i="13"/>
  <c r="Q7" i="13"/>
  <c r="AG7" i="13"/>
  <c r="E7" i="13"/>
  <c r="R8" i="13"/>
  <c r="AZ4" i="13"/>
  <c r="AR4" i="13"/>
  <c r="AJ4" i="13"/>
  <c r="W4" i="13"/>
  <c r="O4" i="13"/>
  <c r="AK4" i="13"/>
  <c r="P4" i="13"/>
  <c r="AY4" i="13"/>
  <c r="AQ4" i="13"/>
  <c r="AD4" i="13"/>
  <c r="V4" i="13"/>
  <c r="N4" i="13"/>
  <c r="AW4" i="13"/>
  <c r="AB4" i="13"/>
  <c r="I4" i="13"/>
  <c r="AX4" i="13"/>
  <c r="AP4" i="13"/>
  <c r="AC4" i="13"/>
  <c r="U4" i="13"/>
  <c r="M4" i="13"/>
  <c r="AO4" i="13"/>
  <c r="T4" i="13"/>
  <c r="X4" i="13"/>
  <c r="A2" i="13"/>
  <c r="AV4" i="13"/>
  <c r="AN4" i="13"/>
  <c r="AA4" i="13"/>
  <c r="S4" i="13"/>
  <c r="H4" i="13"/>
  <c r="AU4" i="13"/>
  <c r="AM4" i="13"/>
  <c r="Z4" i="13"/>
  <c r="R4" i="13"/>
  <c r="E4" i="13"/>
  <c r="AS4" i="13"/>
  <c r="AT4" i="13"/>
  <c r="AL4" i="13"/>
  <c r="Y4" i="13"/>
  <c r="Q4" i="13"/>
  <c r="D4" i="13"/>
  <c r="N7" i="13"/>
  <c r="U7" i="13"/>
  <c r="P7" i="13"/>
  <c r="AL7" i="13"/>
  <c r="AF4" i="13"/>
  <c r="AG4" i="13"/>
  <c r="AE4" i="13"/>
  <c r="AI4" i="13"/>
  <c r="AH4" i="13"/>
  <c r="B4" i="144" l="1"/>
  <c r="B3" i="143"/>
  <c r="J4" i="144" l="1"/>
  <c r="G3" i="132"/>
  <c r="J3" i="143"/>
  <c r="G3" i="131"/>
  <c r="B3" i="131" l="1"/>
  <c r="F4" i="144"/>
  <c r="B3" i="132"/>
  <c r="F3" i="143"/>
  <c r="H8" i="131" l="1"/>
  <c r="H15" i="131"/>
  <c r="J10" i="143"/>
  <c r="K18" i="143"/>
  <c r="I10" i="132"/>
  <c r="J9" i="143"/>
  <c r="H14" i="131"/>
  <c r="H9" i="131"/>
  <c r="G13" i="132"/>
  <c r="I16" i="131"/>
  <c r="K11" i="143"/>
  <c r="L12" i="143"/>
  <c r="J17" i="131"/>
  <c r="G17" i="131"/>
  <c r="I10" i="131"/>
  <c r="G12" i="131"/>
  <c r="J19" i="143"/>
  <c r="H11" i="132"/>
  <c r="K13" i="143"/>
  <c r="I18" i="131"/>
  <c r="K19" i="143"/>
  <c r="I11" i="132"/>
  <c r="H13" i="132"/>
  <c r="J8" i="144"/>
  <c r="L9" i="144"/>
  <c r="J14" i="132"/>
  <c r="J6" i="143"/>
  <c r="H11" i="131"/>
  <c r="G16" i="131"/>
  <c r="J7" i="143"/>
  <c r="H12" i="131"/>
  <c r="L13" i="143"/>
  <c r="J18" i="131"/>
  <c r="K16" i="143"/>
  <c r="I8" i="132"/>
  <c r="I8" i="131"/>
  <c r="G19" i="132"/>
  <c r="L16" i="144"/>
  <c r="K14" i="144"/>
  <c r="I19" i="132"/>
  <c r="L17" i="143"/>
  <c r="J9" i="132"/>
  <c r="I15" i="131"/>
  <c r="K10" i="143"/>
  <c r="I11" i="131"/>
  <c r="K6" i="143"/>
  <c r="K17" i="143"/>
  <c r="I9" i="132"/>
  <c r="G16" i="132"/>
  <c r="I7" i="131"/>
  <c r="J10" i="144"/>
  <c r="H15" i="132"/>
  <c r="L11" i="144"/>
  <c r="J16" i="132"/>
  <c r="K12" i="144"/>
  <c r="I17" i="132"/>
  <c r="L15" i="143"/>
  <c r="J7" i="132"/>
  <c r="G7" i="132"/>
  <c r="J17" i="143"/>
  <c r="H9" i="132"/>
  <c r="G9" i="132"/>
  <c r="G10" i="131"/>
  <c r="L18" i="143"/>
  <c r="J10" i="132"/>
  <c r="K16" i="144"/>
  <c r="I9" i="131"/>
  <c r="J16" i="143"/>
  <c r="H8" i="132"/>
  <c r="L14" i="144"/>
  <c r="J19" i="132"/>
  <c r="G14" i="132"/>
  <c r="L19" i="143"/>
  <c r="J11" i="132"/>
  <c r="J7" i="131"/>
  <c r="K10" i="144"/>
  <c r="I15" i="132"/>
  <c r="G10" i="132"/>
  <c r="J16" i="131"/>
  <c r="L11" i="143"/>
  <c r="L12" i="144"/>
  <c r="J17" i="132"/>
  <c r="J12" i="143"/>
  <c r="H17" i="131"/>
  <c r="H10" i="131"/>
  <c r="J8" i="132"/>
  <c r="L16" i="143"/>
  <c r="J8" i="131"/>
  <c r="G18" i="131"/>
  <c r="H14" i="132"/>
  <c r="J9" i="144"/>
  <c r="K11" i="144"/>
  <c r="I16" i="132"/>
  <c r="J16" i="144"/>
  <c r="G20" i="132"/>
  <c r="G15" i="132"/>
  <c r="G16" i="144"/>
  <c r="J14" i="144"/>
  <c r="H19" i="132"/>
  <c r="K7" i="143"/>
  <c r="I12" i="131"/>
  <c r="K9" i="143"/>
  <c r="I14" i="131"/>
  <c r="K8" i="144"/>
  <c r="I13" i="132"/>
  <c r="J11" i="143"/>
  <c r="H16" i="131"/>
  <c r="J10" i="131"/>
  <c r="G17" i="132"/>
  <c r="H7" i="131"/>
  <c r="K15" i="143"/>
  <c r="I7" i="132"/>
  <c r="L15" i="144"/>
  <c r="J20" i="132"/>
  <c r="G15" i="131"/>
  <c r="F16" i="144"/>
  <c r="K15" i="144"/>
  <c r="I20" i="132"/>
  <c r="J15" i="131"/>
  <c r="L10" i="143"/>
  <c r="J9" i="131"/>
  <c r="L8" i="144"/>
  <c r="J13" i="132"/>
  <c r="G11" i="132"/>
  <c r="K9" i="144"/>
  <c r="I14" i="132"/>
  <c r="G9" i="131"/>
  <c r="L7" i="143"/>
  <c r="J12" i="131"/>
  <c r="G11" i="131"/>
  <c r="K12" i="143"/>
  <c r="I17" i="131"/>
  <c r="H7" i="132"/>
  <c r="J15" i="143"/>
  <c r="H17" i="132"/>
  <c r="J12" i="144"/>
  <c r="J13" i="143"/>
  <c r="H18" i="131"/>
  <c r="G8" i="132"/>
  <c r="G8" i="131"/>
  <c r="H20" i="132"/>
  <c r="J15" i="144"/>
  <c r="J11" i="131"/>
  <c r="L6" i="143"/>
  <c r="J11" i="144"/>
  <c r="H16" i="132"/>
  <c r="L9" i="143"/>
  <c r="J14" i="131"/>
  <c r="G14" i="131"/>
  <c r="H10" i="132"/>
  <c r="J18" i="143"/>
  <c r="J15" i="132"/>
  <c r="L10" i="144"/>
  <c r="G7" i="131"/>
  <c r="G16" i="143" l="1"/>
  <c r="D8" i="132"/>
  <c r="I6" i="131"/>
  <c r="F12" i="144"/>
  <c r="C17" i="132"/>
  <c r="D9" i="131"/>
  <c r="B12" i="131"/>
  <c r="B16" i="132"/>
  <c r="C7" i="131"/>
  <c r="F16" i="143"/>
  <c r="C8" i="132"/>
  <c r="G7" i="143"/>
  <c r="D12" i="131"/>
  <c r="B13" i="132"/>
  <c r="B11" i="132"/>
  <c r="B14" i="131"/>
  <c r="H13" i="143"/>
  <c r="E18" i="131"/>
  <c r="G6" i="131"/>
  <c r="C8" i="131"/>
  <c r="D18" i="131"/>
  <c r="G13" i="143"/>
  <c r="C10" i="131"/>
  <c r="D10" i="132"/>
  <c r="G18" i="143"/>
  <c r="B9" i="131"/>
  <c r="F19" i="143"/>
  <c r="C11" i="132"/>
  <c r="H14" i="144"/>
  <c r="E19" i="132"/>
  <c r="B7" i="132"/>
  <c r="C18" i="131"/>
  <c r="F13" i="143"/>
  <c r="D16" i="131"/>
  <c r="G11" i="143"/>
  <c r="B15" i="132"/>
  <c r="H11" i="143"/>
  <c r="E16" i="131"/>
  <c r="H7" i="143"/>
  <c r="E12" i="131"/>
  <c r="G15" i="144"/>
  <c r="H16" i="144"/>
  <c r="B8" i="131"/>
  <c r="C9" i="132"/>
  <c r="F17" i="143"/>
  <c r="G6" i="143"/>
  <c r="D11" i="131"/>
  <c r="D13" i="132"/>
  <c r="G8" i="144"/>
  <c r="G14" i="144"/>
  <c r="D19" i="132"/>
  <c r="H12" i="143"/>
  <c r="E17" i="131"/>
  <c r="H15" i="144"/>
  <c r="E10" i="131"/>
  <c r="E11" i="132"/>
  <c r="H19" i="143"/>
  <c r="F8" i="144"/>
  <c r="C13" i="132"/>
  <c r="H6" i="143"/>
  <c r="E11" i="131"/>
  <c r="B8" i="132"/>
  <c r="C12" i="131"/>
  <c r="F7" i="143"/>
  <c r="F9" i="144"/>
  <c r="C14" i="132"/>
  <c r="D15" i="132"/>
  <c r="G10" i="144"/>
  <c r="H9" i="143"/>
  <c r="E14" i="131"/>
  <c r="B11" i="131"/>
  <c r="B10" i="132"/>
  <c r="B17" i="131"/>
  <c r="F15" i="144"/>
  <c r="H9" i="144"/>
  <c r="E14" i="132"/>
  <c r="E8" i="131"/>
  <c r="H16" i="143"/>
  <c r="E8" i="132"/>
  <c r="F15" i="143"/>
  <c r="C7" i="132"/>
  <c r="H6" i="131"/>
  <c r="C11" i="131"/>
  <c r="F6" i="143"/>
  <c r="D9" i="132"/>
  <c r="G17" i="143"/>
  <c r="B18" i="131"/>
  <c r="E15" i="132"/>
  <c r="H10" i="144"/>
  <c r="D7" i="131"/>
  <c r="C14" i="131"/>
  <c r="F9" i="143"/>
  <c r="G10" i="143"/>
  <c r="D15" i="131"/>
  <c r="C15" i="131"/>
  <c r="F10" i="143"/>
  <c r="B19" i="132"/>
  <c r="E17" i="132"/>
  <c r="H12" i="144"/>
  <c r="G15" i="143"/>
  <c r="D7" i="132"/>
  <c r="J6" i="131"/>
  <c r="B9" i="132"/>
  <c r="B14" i="132"/>
  <c r="D14" i="131"/>
  <c r="G9" i="143"/>
  <c r="E13" i="132"/>
  <c r="H8" i="144"/>
  <c r="B17" i="132"/>
  <c r="C9" i="131"/>
  <c r="C16" i="132"/>
  <c r="F11" i="144"/>
  <c r="G19" i="143"/>
  <c r="D11" i="132"/>
  <c r="H10" i="143"/>
  <c r="E15" i="131"/>
  <c r="E9" i="131"/>
  <c r="E16" i="132"/>
  <c r="H11" i="144"/>
  <c r="G12" i="143"/>
  <c r="D17" i="131"/>
  <c r="B16" i="131"/>
  <c r="D8" i="131"/>
  <c r="C17" i="131"/>
  <c r="F12" i="143"/>
  <c r="G9" i="144"/>
  <c r="D14" i="132"/>
  <c r="E7" i="131"/>
  <c r="B10" i="131"/>
  <c r="C10" i="132"/>
  <c r="F18" i="143"/>
  <c r="C15" i="132"/>
  <c r="F10" i="144"/>
  <c r="D10" i="131"/>
  <c r="E10" i="132"/>
  <c r="H18" i="143"/>
  <c r="B7" i="131"/>
  <c r="F14" i="144"/>
  <c r="C19" i="132"/>
  <c r="E7" i="132"/>
  <c r="H15" i="143"/>
  <c r="C16" i="131"/>
  <c r="F11" i="143"/>
  <c r="E9" i="132"/>
  <c r="H17" i="143"/>
  <c r="B15" i="131"/>
  <c r="A11" i="141" l="1"/>
  <c r="C6" i="131"/>
  <c r="A18" i="141"/>
  <c r="L6" i="144"/>
  <c r="J5" i="131"/>
  <c r="L5" i="143"/>
  <c r="J5" i="132"/>
  <c r="A8" i="141"/>
  <c r="A9" i="141"/>
  <c r="A16" i="141"/>
  <c r="H5" i="143"/>
  <c r="E5" i="132"/>
  <c r="A22" i="141"/>
  <c r="H6" i="144"/>
  <c r="E5" i="131"/>
  <c r="G12" i="144"/>
  <c r="D17" i="132"/>
  <c r="E20" i="132"/>
  <c r="J6" i="144"/>
  <c r="H5" i="131"/>
  <c r="H5" i="132"/>
  <c r="J5" i="143"/>
  <c r="B6" i="131"/>
  <c r="C20" i="132"/>
  <c r="E6" i="131"/>
  <c r="A14" i="141"/>
  <c r="A17" i="141"/>
  <c r="A15" i="141"/>
  <c r="C5" i="131"/>
  <c r="F5" i="143"/>
  <c r="A20" i="141"/>
  <c r="C5" i="132"/>
  <c r="F6" i="144"/>
  <c r="D20" i="132"/>
  <c r="D6" i="131"/>
  <c r="G5" i="143"/>
  <c r="A21" i="141"/>
  <c r="D5" i="132"/>
  <c r="D5" i="131"/>
  <c r="G6" i="144"/>
  <c r="G5" i="132"/>
  <c r="G5" i="131"/>
  <c r="A10" i="141"/>
  <c r="B20" i="132"/>
  <c r="A12" i="141"/>
  <c r="A13" i="141"/>
  <c r="I5" i="131"/>
  <c r="K6" i="144"/>
  <c r="K5" i="143"/>
  <c r="I5" i="132"/>
  <c r="B5" i="131"/>
  <c r="A19" i="141"/>
  <c r="B5" i="132"/>
  <c r="D16" i="132"/>
  <c r="G11" i="144"/>
  <c r="AQ25" i="13" l="1"/>
  <c r="U25" i="13"/>
  <c r="Z25" i="13"/>
  <c r="P25" i="13"/>
  <c r="A25" i="13"/>
  <c r="AR23" i="13"/>
  <c r="C14" i="144" s="1"/>
  <c r="H23" i="13"/>
  <c r="C6" i="143" s="1"/>
  <c r="E23" i="13"/>
  <c r="O22" i="13"/>
  <c r="T22" i="13"/>
  <c r="B11" i="143" s="1"/>
  <c r="Y22" i="13"/>
  <c r="AL20" i="13"/>
  <c r="AG20" i="13"/>
  <c r="AI18" i="13"/>
  <c r="AN18" i="13"/>
  <c r="AU18" i="13"/>
  <c r="P17" i="13"/>
  <c r="Z17" i="13"/>
  <c r="U17" i="13"/>
  <c r="AJ14" i="13"/>
  <c r="AE14" i="13"/>
  <c r="AX11" i="13"/>
  <c r="AC25" i="13"/>
  <c r="AO25" i="13"/>
  <c r="AJ25" i="13"/>
  <c r="AE25" i="13"/>
  <c r="T25" i="13"/>
  <c r="O25" i="13"/>
  <c r="Y25" i="13"/>
  <c r="AV24" i="13"/>
  <c r="AP23" i="13"/>
  <c r="C11" i="144" s="1"/>
  <c r="AA23" i="13"/>
  <c r="AB23" i="13"/>
  <c r="C9" i="144" s="1"/>
  <c r="AL23" i="13"/>
  <c r="C17" i="143" s="1"/>
  <c r="AG23" i="13"/>
  <c r="Q23" i="13"/>
  <c r="V23" i="13"/>
  <c r="C13" i="143" s="1"/>
  <c r="I23" i="13"/>
  <c r="C7" i="143" s="1"/>
  <c r="D23" i="13"/>
  <c r="AX22" i="13"/>
  <c r="X22" i="13"/>
  <c r="S22" i="13"/>
  <c r="B10" i="143" s="1"/>
  <c r="N22" i="13"/>
  <c r="AN21" i="13"/>
  <c r="AI21" i="13"/>
  <c r="AU21" i="13"/>
  <c r="AQ20" i="13"/>
  <c r="AK20" i="13"/>
  <c r="AF20" i="13"/>
  <c r="Z20" i="13"/>
  <c r="P20" i="13"/>
  <c r="U20" i="13"/>
  <c r="A20" i="13"/>
  <c r="W19" i="13"/>
  <c r="R19" i="13"/>
  <c r="M19" i="13"/>
  <c r="AR18" i="13"/>
  <c r="AM18" i="13"/>
  <c r="AH18" i="13"/>
  <c r="E18" i="13"/>
  <c r="H18" i="13"/>
  <c r="AO17" i="13"/>
  <c r="AC17" i="13"/>
  <c r="AE17" i="13"/>
  <c r="AJ17" i="13"/>
  <c r="O17" i="13"/>
  <c r="Y17" i="13"/>
  <c r="T17" i="13"/>
  <c r="AV16" i="13"/>
  <c r="AP15" i="13"/>
  <c r="AA15" i="13"/>
  <c r="AB15" i="13"/>
  <c r="AG15" i="13"/>
  <c r="AL15" i="13"/>
  <c r="Q15" i="13"/>
  <c r="V15" i="13"/>
  <c r="D15" i="13"/>
  <c r="I15" i="13"/>
  <c r="AX14" i="13"/>
  <c r="X14" i="13"/>
  <c r="S14" i="13"/>
  <c r="N14" i="13"/>
  <c r="AI13" i="13"/>
  <c r="AN13" i="13"/>
  <c r="AU13" i="13"/>
  <c r="AQ12" i="13"/>
  <c r="AF12" i="13"/>
  <c r="AK12" i="13"/>
  <c r="P12" i="13"/>
  <c r="Z12" i="13"/>
  <c r="U12" i="13"/>
  <c r="A12" i="13"/>
  <c r="R11" i="13"/>
  <c r="M11" i="13"/>
  <c r="W11" i="13"/>
  <c r="AR10" i="13"/>
  <c r="AM10" i="13"/>
  <c r="AH10" i="13"/>
  <c r="H10" i="13"/>
  <c r="E10" i="13"/>
  <c r="AM15" i="13"/>
  <c r="AH15" i="13"/>
  <c r="AV13" i="13"/>
  <c r="AX25" i="13"/>
  <c r="X25" i="13"/>
  <c r="S25" i="13"/>
  <c r="N25" i="13"/>
  <c r="AN24" i="13"/>
  <c r="D19" i="143" s="1"/>
  <c r="AI24" i="13"/>
  <c r="AU24" i="13"/>
  <c r="AQ23" i="13"/>
  <c r="C12" i="144" s="1"/>
  <c r="AK23" i="13"/>
  <c r="C16" i="143" s="1"/>
  <c r="AF23" i="13"/>
  <c r="U23" i="13"/>
  <c r="C12" i="143" s="1"/>
  <c r="P23" i="13"/>
  <c r="Z23" i="13"/>
  <c r="A23" i="13"/>
  <c r="W22" i="13"/>
  <c r="R22" i="13"/>
  <c r="B9" i="143" s="1"/>
  <c r="M22" i="13"/>
  <c r="AR21" i="13"/>
  <c r="AH21" i="13"/>
  <c r="AM21" i="13"/>
  <c r="E21" i="13"/>
  <c r="H21" i="13"/>
  <c r="AO20" i="13"/>
  <c r="AC20" i="13"/>
  <c r="AE20" i="13"/>
  <c r="AJ20" i="13"/>
  <c r="O20" i="13"/>
  <c r="T20" i="13"/>
  <c r="Y20" i="13"/>
  <c r="AV19" i="13"/>
  <c r="AA18" i="13"/>
  <c r="AB18" i="13"/>
  <c r="AP18" i="13"/>
  <c r="AL18" i="13"/>
  <c r="AG18" i="13"/>
  <c r="V18" i="13"/>
  <c r="Q18" i="13"/>
  <c r="I18" i="13"/>
  <c r="D18" i="13"/>
  <c r="AX17" i="13"/>
  <c r="N17" i="13"/>
  <c r="S17" i="13"/>
  <c r="X17" i="13"/>
  <c r="AN16" i="13"/>
  <c r="AI16" i="13"/>
  <c r="AU16" i="13"/>
  <c r="AQ15" i="13"/>
  <c r="AF15" i="13"/>
  <c r="AK15" i="13"/>
  <c r="U15" i="13"/>
  <c r="Z15" i="13"/>
  <c r="P15" i="13"/>
  <c r="A15" i="13"/>
  <c r="M14" i="13"/>
  <c r="R14" i="13"/>
  <c r="W14" i="13"/>
  <c r="AR13" i="13"/>
  <c r="AH13" i="13"/>
  <c r="AM13" i="13"/>
  <c r="H13" i="13"/>
  <c r="E13" i="13"/>
  <c r="AC12" i="13"/>
  <c r="AO12" i="13"/>
  <c r="AE12" i="13"/>
  <c r="AJ12" i="13"/>
  <c r="O12" i="13"/>
  <c r="Y12" i="13"/>
  <c r="T12" i="13"/>
  <c r="AV11" i="13"/>
  <c r="AB10" i="13"/>
  <c r="AP10" i="13"/>
  <c r="AA10" i="13"/>
  <c r="AG10" i="13"/>
  <c r="AL10" i="13"/>
  <c r="V10" i="13"/>
  <c r="Q10" i="13"/>
  <c r="D10" i="13"/>
  <c r="I10" i="13"/>
  <c r="AH23" i="13"/>
  <c r="AM23" i="13"/>
  <c r="C18" i="143" s="1"/>
  <c r="AO22" i="13"/>
  <c r="B10" i="144" s="1"/>
  <c r="AC22" i="13"/>
  <c r="B8" i="144" s="1"/>
  <c r="AV21" i="13"/>
  <c r="V20" i="13"/>
  <c r="Q20" i="13"/>
  <c r="N19" i="13"/>
  <c r="X19" i="13"/>
  <c r="S19" i="13"/>
  <c r="AQ17" i="13"/>
  <c r="AR15" i="13"/>
  <c r="AB12" i="13"/>
  <c r="AP12" i="13"/>
  <c r="AA12" i="13"/>
  <c r="X11" i="13"/>
  <c r="S11" i="13"/>
  <c r="N11" i="13"/>
  <c r="R25" i="13"/>
  <c r="M25" i="13"/>
  <c r="W25" i="13"/>
  <c r="AR24" i="13"/>
  <c r="D14" i="144" s="1"/>
  <c r="AM24" i="13"/>
  <c r="D18" i="143" s="1"/>
  <c r="AH24" i="13"/>
  <c r="E24" i="13"/>
  <c r="H24" i="13"/>
  <c r="D6" i="143" s="1"/>
  <c r="AO23" i="13"/>
  <c r="C10" i="144" s="1"/>
  <c r="AC23" i="13"/>
  <c r="C8" i="144" s="1"/>
  <c r="AJ23" i="13"/>
  <c r="C15" i="143" s="1"/>
  <c r="AE23" i="13"/>
  <c r="T23" i="13"/>
  <c r="C11" i="143" s="1"/>
  <c r="Y23" i="13"/>
  <c r="O23" i="13"/>
  <c r="AV22" i="13"/>
  <c r="AP21" i="13"/>
  <c r="AA21" i="13"/>
  <c r="AB21" i="13"/>
  <c r="AL21" i="13"/>
  <c r="AG21" i="13"/>
  <c r="Q21" i="13"/>
  <c r="V21" i="13"/>
  <c r="I21" i="13"/>
  <c r="D21" i="13"/>
  <c r="AX20" i="13"/>
  <c r="S20" i="13"/>
  <c r="X20" i="13"/>
  <c r="N20" i="13"/>
  <c r="AI19" i="13"/>
  <c r="AN19" i="13"/>
  <c r="AU19" i="13"/>
  <c r="AQ18" i="13"/>
  <c r="AK18" i="13"/>
  <c r="AF18" i="13"/>
  <c r="P18" i="13"/>
  <c r="Z18" i="13"/>
  <c r="U18" i="13"/>
  <c r="A18" i="13"/>
  <c r="M17" i="13"/>
  <c r="R17" i="13"/>
  <c r="W17" i="13"/>
  <c r="AR16" i="13"/>
  <c r="AH16" i="13"/>
  <c r="AM16" i="13"/>
  <c r="H16" i="13"/>
  <c r="E16" i="13"/>
  <c r="AC15" i="13"/>
  <c r="AO15" i="13"/>
  <c r="AJ15" i="13"/>
  <c r="AE15" i="13"/>
  <c r="O15" i="13"/>
  <c r="T15" i="13"/>
  <c r="Y15" i="13"/>
  <c r="AV14" i="13"/>
  <c r="AP13" i="13"/>
  <c r="AA13" i="13"/>
  <c r="AB13" i="13"/>
  <c r="AL13" i="13"/>
  <c r="AG13" i="13"/>
  <c r="V13" i="13"/>
  <c r="Q13" i="13"/>
  <c r="I13" i="13"/>
  <c r="D13" i="13"/>
  <c r="AX12" i="13"/>
  <c r="S12" i="13"/>
  <c r="N12" i="13"/>
  <c r="X12" i="13"/>
  <c r="AN11" i="13"/>
  <c r="AI11" i="13"/>
  <c r="AU11" i="13"/>
  <c r="AQ10" i="13"/>
  <c r="AK10" i="13"/>
  <c r="AF10" i="13"/>
  <c r="P10" i="13"/>
  <c r="Z10" i="13"/>
  <c r="U10" i="13"/>
  <c r="A10" i="13"/>
  <c r="E15" i="13"/>
  <c r="H15" i="13"/>
  <c r="V12" i="13"/>
  <c r="Q12" i="13"/>
  <c r="AN10" i="13"/>
  <c r="AI10" i="13"/>
  <c r="AV25" i="13"/>
  <c r="AA24" i="13"/>
  <c r="AP24" i="13"/>
  <c r="D11" i="144" s="1"/>
  <c r="AB24" i="13"/>
  <c r="D9" i="144" s="1"/>
  <c r="AL24" i="13"/>
  <c r="D17" i="143" s="1"/>
  <c r="AG24" i="13"/>
  <c r="V24" i="13"/>
  <c r="D13" i="143" s="1"/>
  <c r="Q24" i="13"/>
  <c r="I24" i="13"/>
  <c r="D7" i="143" s="1"/>
  <c r="D24" i="13"/>
  <c r="AX23" i="13"/>
  <c r="X23" i="13"/>
  <c r="N23" i="13"/>
  <c r="S23" i="13"/>
  <c r="C10" i="143" s="1"/>
  <c r="AI22" i="13"/>
  <c r="AN22" i="13"/>
  <c r="B19" i="143" s="1"/>
  <c r="AU22" i="13"/>
  <c r="AQ21" i="13"/>
  <c r="AK21" i="13"/>
  <c r="AF21" i="13"/>
  <c r="U21" i="13"/>
  <c r="Z21" i="13"/>
  <c r="P21" i="13"/>
  <c r="A21" i="13"/>
  <c r="R20" i="13"/>
  <c r="W20" i="13"/>
  <c r="M20" i="13"/>
  <c r="AR19" i="13"/>
  <c r="AH19" i="13"/>
  <c r="AM19" i="13"/>
  <c r="E19" i="13"/>
  <c r="H19" i="13"/>
  <c r="AC18" i="13"/>
  <c r="AO18" i="13"/>
  <c r="AJ18" i="13"/>
  <c r="AE18" i="13"/>
  <c r="Y18" i="13"/>
  <c r="O18" i="13"/>
  <c r="T18" i="13"/>
  <c r="AV17" i="13"/>
  <c r="AB16" i="13"/>
  <c r="AP16" i="13"/>
  <c r="AA16" i="13"/>
  <c r="AL16" i="13"/>
  <c r="AG16" i="13"/>
  <c r="V16" i="13"/>
  <c r="Q16" i="13"/>
  <c r="I16" i="13"/>
  <c r="D16" i="13"/>
  <c r="AX15" i="13"/>
  <c r="N15" i="13"/>
  <c r="S15" i="13"/>
  <c r="X15" i="13"/>
  <c r="AI14" i="13"/>
  <c r="AN14" i="13"/>
  <c r="AU14" i="13"/>
  <c r="AQ13" i="13"/>
  <c r="AK13" i="13"/>
  <c r="AF13" i="13"/>
  <c r="Z13" i="13"/>
  <c r="U13" i="13"/>
  <c r="P13" i="13"/>
  <c r="A13" i="13"/>
  <c r="R12" i="13"/>
  <c r="M12" i="13"/>
  <c r="W12" i="13"/>
  <c r="AR11" i="13"/>
  <c r="AM11" i="13"/>
  <c r="AH11" i="13"/>
  <c r="E11" i="13"/>
  <c r="H11" i="13"/>
  <c r="AO10" i="13"/>
  <c r="AC10" i="13"/>
  <c r="AE10" i="13"/>
  <c r="AJ10" i="13"/>
  <c r="T10" i="13"/>
  <c r="O10" i="13"/>
  <c r="Y10" i="13"/>
  <c r="AF25" i="13"/>
  <c r="AK25" i="13"/>
  <c r="M24" i="13"/>
  <c r="R24" i="13"/>
  <c r="D9" i="143" s="1"/>
  <c r="W24" i="13"/>
  <c r="AE22" i="13"/>
  <c r="AJ22" i="13"/>
  <c r="B15" i="143" s="1"/>
  <c r="AA20" i="13"/>
  <c r="AP20" i="13"/>
  <c r="AB20" i="13"/>
  <c r="D20" i="13"/>
  <c r="I20" i="13"/>
  <c r="AX19" i="13"/>
  <c r="AF17" i="13"/>
  <c r="AK17" i="13"/>
  <c r="A17" i="13"/>
  <c r="AN25" i="13"/>
  <c r="AI25" i="13"/>
  <c r="AU25" i="13"/>
  <c r="AQ24" i="13"/>
  <c r="D12" i="144" s="1"/>
  <c r="AK24" i="13"/>
  <c r="D16" i="143" s="1"/>
  <c r="AF24" i="13"/>
  <c r="U24" i="13"/>
  <c r="D12" i="143" s="1"/>
  <c r="P24" i="13"/>
  <c r="Z24" i="13"/>
  <c r="A24" i="13"/>
  <c r="W23" i="13"/>
  <c r="M23" i="13"/>
  <c r="R23" i="13"/>
  <c r="C9" i="143" s="1"/>
  <c r="AR22" i="13"/>
  <c r="B14" i="144" s="1"/>
  <c r="AH22" i="13"/>
  <c r="AM22" i="13"/>
  <c r="B18" i="143" s="1"/>
  <c r="H22" i="13"/>
  <c r="B6" i="143" s="1"/>
  <c r="E22" i="13"/>
  <c r="AO21" i="13"/>
  <c r="AC21" i="13"/>
  <c r="AE21" i="13"/>
  <c r="AJ21" i="13"/>
  <c r="Y21" i="13"/>
  <c r="O21" i="13"/>
  <c r="T21" i="13"/>
  <c r="AV20" i="13"/>
  <c r="AP19" i="13"/>
  <c r="AB19" i="13"/>
  <c r="AA19" i="13"/>
  <c r="AL19" i="13"/>
  <c r="AG19" i="13"/>
  <c r="Q19" i="13"/>
  <c r="V19" i="13"/>
  <c r="I19" i="13"/>
  <c r="D19" i="13"/>
  <c r="AX18" i="13"/>
  <c r="N18" i="13"/>
  <c r="X18" i="13"/>
  <c r="S18" i="13"/>
  <c r="AN17" i="13"/>
  <c r="AI17" i="13"/>
  <c r="AU17" i="13"/>
  <c r="AQ16" i="13"/>
  <c r="AF16" i="13"/>
  <c r="AK16" i="13"/>
  <c r="P16" i="13"/>
  <c r="Z16" i="13"/>
  <c r="U16" i="13"/>
  <c r="A16" i="13"/>
  <c r="R15" i="13"/>
  <c r="W15" i="13"/>
  <c r="M15" i="13"/>
  <c r="AR14" i="13"/>
  <c r="AM14" i="13"/>
  <c r="AH14" i="13"/>
  <c r="E14" i="13"/>
  <c r="H14" i="13"/>
  <c r="AC13" i="13"/>
  <c r="AO13" i="13"/>
  <c r="AJ13" i="13"/>
  <c r="AE13" i="13"/>
  <c r="T13" i="13"/>
  <c r="O13" i="13"/>
  <c r="Y13" i="13"/>
  <c r="AV12" i="13"/>
  <c r="AP11" i="13"/>
  <c r="AA11" i="13"/>
  <c r="AB11" i="13"/>
  <c r="AG11" i="13"/>
  <c r="AL11" i="13"/>
  <c r="V11" i="13"/>
  <c r="Q11" i="13"/>
  <c r="I11" i="13"/>
  <c r="D11" i="13"/>
  <c r="AX10" i="13"/>
  <c r="S10" i="13"/>
  <c r="N10" i="13"/>
  <c r="X10" i="13"/>
  <c r="AO14" i="13"/>
  <c r="AC14" i="13"/>
  <c r="AG12" i="13"/>
  <c r="AL12" i="13"/>
  <c r="AR25" i="13"/>
  <c r="AH25" i="13"/>
  <c r="AM25" i="13"/>
  <c r="H25" i="13"/>
  <c r="E25" i="13"/>
  <c r="AO24" i="13"/>
  <c r="D10" i="144" s="1"/>
  <c r="AC24" i="13"/>
  <c r="D8" i="144" s="1"/>
  <c r="AJ24" i="13"/>
  <c r="D15" i="143" s="1"/>
  <c r="AE24" i="13"/>
  <c r="Y24" i="13"/>
  <c r="T24" i="13"/>
  <c r="D11" i="143" s="1"/>
  <c r="O24" i="13"/>
  <c r="AV23" i="13"/>
  <c r="AA22" i="13"/>
  <c r="AB22" i="13"/>
  <c r="B9" i="144" s="1"/>
  <c r="AP22" i="13"/>
  <c r="B11" i="144" s="1"/>
  <c r="AG22" i="13"/>
  <c r="AL22" i="13"/>
  <c r="B17" i="143" s="1"/>
  <c r="Q22" i="13"/>
  <c r="V22" i="13"/>
  <c r="B13" i="143" s="1"/>
  <c r="D22" i="13"/>
  <c r="I22" i="13"/>
  <c r="B7" i="143" s="1"/>
  <c r="AX21" i="13"/>
  <c r="N21" i="13"/>
  <c r="S21" i="13"/>
  <c r="X21" i="13"/>
  <c r="AI20" i="13"/>
  <c r="AN20" i="13"/>
  <c r="AU20" i="13"/>
  <c r="AQ19" i="13"/>
  <c r="AF19" i="13"/>
  <c r="AK19" i="13"/>
  <c r="U19" i="13"/>
  <c r="P19" i="13"/>
  <c r="Z19" i="13"/>
  <c r="A19" i="13"/>
  <c r="M18" i="13"/>
  <c r="R18" i="13"/>
  <c r="W18" i="13"/>
  <c r="AR17" i="13"/>
  <c r="AM17" i="13"/>
  <c r="AH17" i="13"/>
  <c r="E17" i="13"/>
  <c r="H17" i="13"/>
  <c r="AC16" i="13"/>
  <c r="AO16" i="13"/>
  <c r="AJ16" i="13"/>
  <c r="AE16" i="13"/>
  <c r="Y16" i="13"/>
  <c r="O16" i="13"/>
  <c r="T16" i="13"/>
  <c r="AV15" i="13"/>
  <c r="AP14" i="13"/>
  <c r="AA14" i="13"/>
  <c r="AB14" i="13"/>
  <c r="AG14" i="13"/>
  <c r="AL14" i="13"/>
  <c r="V14" i="13"/>
  <c r="Q14" i="13"/>
  <c r="D14" i="13"/>
  <c r="I14" i="13"/>
  <c r="AX13" i="13"/>
  <c r="N13" i="13"/>
  <c r="X13" i="13"/>
  <c r="S13" i="13"/>
  <c r="AI12" i="13"/>
  <c r="AN12" i="13"/>
  <c r="AU12" i="13"/>
  <c r="AQ11" i="13"/>
  <c r="AF11" i="13"/>
  <c r="AK11" i="13"/>
  <c r="P11" i="13"/>
  <c r="Z11" i="13"/>
  <c r="U11" i="13"/>
  <c r="A11" i="13"/>
  <c r="M10" i="13"/>
  <c r="R10" i="13"/>
  <c r="W10" i="13"/>
  <c r="W16" i="13"/>
  <c r="R16" i="13"/>
  <c r="M16" i="13"/>
  <c r="T14" i="13"/>
  <c r="Y14" i="13"/>
  <c r="O14" i="13"/>
  <c r="D12" i="13"/>
  <c r="I12" i="13"/>
  <c r="AU10" i="13"/>
  <c r="AB25" i="13"/>
  <c r="AP25" i="13"/>
  <c r="AA25" i="13"/>
  <c r="AL25" i="13"/>
  <c r="AG25" i="13"/>
  <c r="Q25" i="13"/>
  <c r="V25" i="13"/>
  <c r="I25" i="13"/>
  <c r="D25" i="13"/>
  <c r="AX24" i="13"/>
  <c r="N24" i="13"/>
  <c r="S24" i="13"/>
  <c r="D10" i="143" s="1"/>
  <c r="X24" i="13"/>
  <c r="AI23" i="13"/>
  <c r="AN23" i="13"/>
  <c r="C19" i="143" s="1"/>
  <c r="AU23" i="13"/>
  <c r="AQ22" i="13"/>
  <c r="B12" i="144" s="1"/>
  <c r="AF22" i="13"/>
  <c r="AK22" i="13"/>
  <c r="B16" i="143" s="1"/>
  <c r="Z22" i="13"/>
  <c r="U22" i="13"/>
  <c r="B12" i="143" s="1"/>
  <c r="P22" i="13"/>
  <c r="A22" i="13"/>
  <c r="W21" i="13"/>
  <c r="M21" i="13"/>
  <c r="R21" i="13"/>
  <c r="AR20" i="13"/>
  <c r="AM20" i="13"/>
  <c r="AH20" i="13"/>
  <c r="E20" i="13"/>
  <c r="H20" i="13"/>
  <c r="AO19" i="13"/>
  <c r="AC19" i="13"/>
  <c r="AE19" i="13"/>
  <c r="AJ19" i="13"/>
  <c r="T19" i="13"/>
  <c r="O19" i="13"/>
  <c r="Y19" i="13"/>
  <c r="AV18" i="13"/>
  <c r="AP17" i="13"/>
  <c r="AA17" i="13"/>
  <c r="AB17" i="13"/>
  <c r="AG17" i="13"/>
  <c r="AL17" i="13"/>
  <c r="V17" i="13"/>
  <c r="Q17" i="13"/>
  <c r="D17" i="13"/>
  <c r="I17" i="13"/>
  <c r="AX16" i="13"/>
  <c r="X16" i="13"/>
  <c r="N16" i="13"/>
  <c r="S16" i="13"/>
  <c r="AI15" i="13"/>
  <c r="AN15" i="13"/>
  <c r="AU15" i="13"/>
  <c r="AQ14" i="13"/>
  <c r="AF14" i="13"/>
  <c r="AK14" i="13"/>
  <c r="Z14" i="13"/>
  <c r="U14" i="13"/>
  <c r="P14" i="13"/>
  <c r="A14" i="13"/>
  <c r="W13" i="13"/>
  <c r="R13" i="13"/>
  <c r="M13" i="13"/>
  <c r="AR12" i="13"/>
  <c r="AH12" i="13"/>
  <c r="AM12" i="13"/>
  <c r="E12" i="13"/>
  <c r="H12" i="13"/>
  <c r="AC11" i="13"/>
  <c r="AO11" i="13"/>
  <c r="AJ11" i="13"/>
  <c r="AE11" i="13"/>
  <c r="T11" i="13"/>
  <c r="O11" i="13"/>
  <c r="Y11" i="13"/>
  <c r="AV10" i="13"/>
  <c r="AU29" i="13" l="1"/>
  <c r="AU28" i="13"/>
  <c r="M29" i="13"/>
  <c r="M28" i="13"/>
  <c r="S28" i="13"/>
  <c r="S29" i="13"/>
  <c r="T29" i="13"/>
  <c r="T28" i="13"/>
  <c r="AI29" i="13"/>
  <c r="AI28" i="13"/>
  <c r="AG29" i="13"/>
  <c r="AG28" i="13"/>
  <c r="AJ29" i="13"/>
  <c r="AJ28" i="13"/>
  <c r="AN28" i="13"/>
  <c r="AN29" i="13"/>
  <c r="I29" i="13"/>
  <c r="I28" i="13"/>
  <c r="AA29" i="13"/>
  <c r="AA28" i="13"/>
  <c r="AE28" i="13"/>
  <c r="AE29" i="13"/>
  <c r="U29" i="13"/>
  <c r="U28" i="13"/>
  <c r="D28" i="13"/>
  <c r="D29" i="13"/>
  <c r="AP29" i="13"/>
  <c r="AP28" i="13"/>
  <c r="AH28" i="13"/>
  <c r="AH29" i="13"/>
  <c r="AC28" i="13"/>
  <c r="AC29" i="13"/>
  <c r="Z29" i="13"/>
  <c r="Z28" i="13"/>
  <c r="AB29" i="13"/>
  <c r="AB28" i="13"/>
  <c r="AM28" i="13"/>
  <c r="AM29" i="13"/>
  <c r="D6" i="144"/>
  <c r="D5" i="143"/>
  <c r="AO29" i="13"/>
  <c r="AO28" i="13"/>
  <c r="P28" i="13"/>
  <c r="P29" i="13"/>
  <c r="Q29" i="13"/>
  <c r="Q28" i="13"/>
  <c r="B6" i="144"/>
  <c r="B5" i="143"/>
  <c r="AF29" i="13"/>
  <c r="AF28" i="13"/>
  <c r="V28" i="13"/>
  <c r="V29" i="13"/>
  <c r="C5" i="143"/>
  <c r="C6" i="144"/>
  <c r="AR29" i="13"/>
  <c r="AR28" i="13"/>
  <c r="AV28" i="13"/>
  <c r="AV29" i="13"/>
  <c r="W29" i="13"/>
  <c r="W28" i="13"/>
  <c r="X29" i="13"/>
  <c r="X28" i="13"/>
  <c r="Y28" i="13"/>
  <c r="Y29" i="13"/>
  <c r="AK29" i="13"/>
  <c r="AK28" i="13"/>
  <c r="E29" i="13"/>
  <c r="E28" i="13"/>
  <c r="R29" i="13"/>
  <c r="R28" i="13"/>
  <c r="N29" i="13"/>
  <c r="N28" i="13"/>
  <c r="O29" i="13"/>
  <c r="O28" i="13"/>
  <c r="AQ28" i="13"/>
  <c r="AQ29" i="13"/>
  <c r="AL28" i="13"/>
  <c r="AL29" i="13"/>
  <c r="H29" i="13"/>
  <c r="H28" i="13"/>
  <c r="AX28" i="13"/>
  <c r="AX29" i="13"/>
  <c r="AT15" i="13"/>
  <c r="AW15" i="13"/>
  <c r="AZ16" i="13"/>
  <c r="AY16" i="13"/>
  <c r="AS13" i="13"/>
  <c r="AS18" i="13"/>
  <c r="AS15" i="13"/>
  <c r="AT16" i="13"/>
  <c r="AW16" i="13"/>
  <c r="AS11" i="13"/>
  <c r="AS24" i="13"/>
  <c r="D15" i="144" s="1"/>
  <c r="AS12" i="13"/>
  <c r="AT12" i="13"/>
  <c r="AW12" i="13"/>
  <c r="AZ13" i="13"/>
  <c r="AY13" i="13"/>
  <c r="AT17" i="13"/>
  <c r="AW17" i="13"/>
  <c r="AZ18" i="13"/>
  <c r="AY18" i="13"/>
  <c r="AT25" i="13"/>
  <c r="AW25" i="13"/>
  <c r="AS17" i="13"/>
  <c r="AT13" i="13"/>
  <c r="AW13" i="13"/>
  <c r="AZ14" i="13"/>
  <c r="AY14" i="13"/>
  <c r="AZ21" i="13"/>
  <c r="AY21" i="13"/>
  <c r="AT14" i="13"/>
  <c r="AW14" i="13"/>
  <c r="AZ17" i="13"/>
  <c r="AY17" i="13"/>
  <c r="AZ11" i="13"/>
  <c r="AY11" i="13"/>
  <c r="AT23" i="13"/>
  <c r="AW23" i="13"/>
  <c r="AT20" i="13"/>
  <c r="AW20" i="13"/>
  <c r="AZ10" i="13"/>
  <c r="AY10" i="13"/>
  <c r="AZ15" i="13"/>
  <c r="AY15" i="13"/>
  <c r="AZ22" i="13"/>
  <c r="B16" i="144" s="1"/>
  <c r="AY22" i="13"/>
  <c r="AT10" i="13"/>
  <c r="AW10" i="13"/>
  <c r="AZ19" i="13"/>
  <c r="AY19" i="13"/>
  <c r="AZ24" i="13"/>
  <c r="D16" i="144" s="1"/>
  <c r="AY24" i="13"/>
  <c r="AS21" i="13"/>
  <c r="AS23" i="13"/>
  <c r="C15" i="144" s="1"/>
  <c r="AT21" i="13"/>
  <c r="AW21" i="13"/>
  <c r="AS22" i="13"/>
  <c r="B15" i="144" s="1"/>
  <c r="AT22" i="13"/>
  <c r="AW22" i="13"/>
  <c r="AZ23" i="13"/>
  <c r="C16" i="144" s="1"/>
  <c r="AY23" i="13"/>
  <c r="AT11" i="13"/>
  <c r="AW11" i="13"/>
  <c r="AS25" i="13"/>
  <c r="AT18" i="13"/>
  <c r="AW18" i="13"/>
  <c r="AT19" i="13"/>
  <c r="AW19" i="13"/>
  <c r="AS16" i="13"/>
  <c r="AZ12" i="13"/>
  <c r="AY12" i="13"/>
  <c r="AS20" i="13"/>
  <c r="AS10" i="13"/>
  <c r="AT24" i="13"/>
  <c r="AW24" i="13"/>
  <c r="AZ25" i="13"/>
  <c r="AY25" i="13"/>
  <c r="AS14" i="13"/>
  <c r="AS19" i="13"/>
  <c r="AZ20" i="13"/>
  <c r="AY20" i="13"/>
  <c r="AS28" i="13" l="1"/>
  <c r="AS29" i="13"/>
  <c r="AT28" i="13"/>
  <c r="AT29" i="13"/>
  <c r="AY28" i="13"/>
  <c r="AY29" i="13"/>
  <c r="AZ28" i="13"/>
  <c r="AZ29" i="13"/>
  <c r="AW29" i="13"/>
  <c r="AW28" i="13"/>
</calcChain>
</file>

<file path=xl/sharedStrings.xml><?xml version="1.0" encoding="utf-8"?>
<sst xmlns="http://schemas.openxmlformats.org/spreadsheetml/2006/main" count="246" uniqueCount="137">
  <si>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</si>
  <si>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</si>
  <si>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</si>
  <si>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</si>
  <si>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</si>
  <si>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</si>
  <si>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</si>
  <si>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</si>
  <si>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</si>
  <si>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</si>
  <si>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</si>
  <si>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</si>
  <si>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</si>
  <si>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</si>
  <si>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</si>
  <si>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</si>
  <si>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</si>
  <si>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</si>
  <si>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</si>
  <si>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</si>
  <si>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</si>
  <si>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</si>
  <si>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</si>
  <si>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</si>
  <si>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</si>
  <si>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</si>
  <si>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</si>
  <si>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</si>
  <si>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</si>
  <si>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</si>
  <si>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</si>
  <si>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</si>
  <si>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</si>
  <si>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</si>
  <si>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</si>
  <si>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</si>
  <si>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</si>
  <si>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</si>
  <si>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</si>
  <si>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</si>
  <si>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</si>
  <si>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</si>
  <si>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</si>
  <si>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</si>
  <si>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</si>
  <si>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</si>
  <si>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</si>
  <si>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</si>
  <si>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Valore aggiunto ai prezzi base</t>
  </si>
  <si>
    <t>Mercato del lavoro</t>
  </si>
  <si>
    <t>Tasso di variazione</t>
  </si>
  <si>
    <t>min</t>
  </si>
  <si>
    <t>MAX</t>
  </si>
  <si>
    <t xml:space="preserve">Mercato del lavoro </t>
  </si>
  <si>
    <t>Tasso</t>
  </si>
  <si>
    <t>Consumi delle famiglie</t>
  </si>
  <si>
    <t xml:space="preserve">Consumi delle AAPP e delle ISP  </t>
  </si>
  <si>
    <t>Importazioni di beni</t>
  </si>
  <si>
    <t>Esportazioni di beni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</si>
  <si>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</si>
  <si>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</si>
  <si>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</si>
  <si>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</si>
  <si>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</si>
  <si>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</si>
  <si>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</si>
  <si>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</si>
  <si>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</si>
  <si>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</si>
  <si>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>anni grafici internazionali</t>
  </si>
  <si>
    <t>rapporto di previsione - scenari per le economie locali - prometeia</t>
  </si>
  <si>
    <t>database tabelle e grafici</t>
  </si>
  <si>
    <t>2013</t>
  </si>
  <si>
    <t>2014</t>
  </si>
  <si>
    <t>2015</t>
  </si>
  <si>
    <t>2016</t>
  </si>
  <si>
    <t>2017</t>
  </si>
  <si>
    <t xml:space="preserve">  Importazioni di beni (1)</t>
  </si>
  <si>
    <t xml:space="preserve">  Esportazioni di beni (1)</t>
  </si>
  <si>
    <t>pc</t>
  </si>
  <si>
    <t>Analisi trimestrali congiunturali</t>
  </si>
  <si>
    <t>Congiuntura industriale</t>
  </si>
  <si>
    <t>Congiuntura dell'artigianato</t>
  </si>
  <si>
    <t>Congiuntura del commercio al dettaglio</t>
  </si>
  <si>
    <t>Congiuntura delle costruzioni</t>
  </si>
  <si>
    <t>Volume d'affari e produzione aggregati e per classi dimensionali delle imprese.</t>
  </si>
  <si>
    <t>Demografia delle imprese - Movimprese</t>
  </si>
  <si>
    <t>Demografia delle imprese - Imprenditoria estera</t>
  </si>
  <si>
    <t>Demografia delle imprese - Imprenditoria femminile</t>
  </si>
  <si>
    <t>Demografia delle imprese - Imprenditoria giovanile</t>
  </si>
  <si>
    <t>Esportazioni regionali</t>
  </si>
  <si>
    <t>L'andamento delle esportazioni emiliano-romagnole sulla base dei dati Istat.</t>
  </si>
  <si>
    <t>Scenario di previsione Emilia-Romagna</t>
  </si>
  <si>
    <t>Analisi semestrali e annuali</t>
  </si>
  <si>
    <t>Rapporto sull'economia regionale</t>
  </si>
  <si>
    <t>Banche dati</t>
  </si>
  <si>
    <t>Banca dati on-line di Unioncamere Emilia-Romagna</t>
  </si>
  <si>
    <t>Le previsioni macroeconomiche regionali a medio termine. Prometeia.</t>
  </si>
  <si>
    <t>Stato e andamento delle imprese estere, per forma giuridica e settore di attività.</t>
  </si>
  <si>
    <t>Stato e andamento delle imprese femminili, per forma giuridica e settore di attività.</t>
  </si>
  <si>
    <t>La demografia delle imprese, aggregata e per forma giuridica e settore di attività.</t>
  </si>
  <si>
    <t>Stato e andamento delle imprese giovanili, per forma giuridica e settore di attività.</t>
  </si>
  <si>
    <t>Aggiornamento annuale : Prometeia aggiorna a gennaio gli anni allora anch'io : aggiorna il riferimento di riga nella prima riga (46 sostituzioni) | trascina in basso</t>
  </si>
  <si>
    <t>riferimento</t>
  </si>
  <si>
    <t>riga</t>
  </si>
  <si>
    <t>Reddito disponibile delle famiglie (2)</t>
  </si>
  <si>
    <t>Reddito disp. di famiglie (2)</t>
  </si>
  <si>
    <t>valore aggiunto totale per abitante (migliaia di euro a valori concatenati)</t>
  </si>
  <si>
    <t>valore aggiunto per abitante (milioni di euro, valori correnti)</t>
  </si>
  <si>
    <t>tasso di variazione del valore aggiunto totale ai prezzi base per occupato (milioni di euro, valori concatenati, anno di riferimento 2010)</t>
  </si>
  <si>
    <t>valore aggiunto totale ai prezzi base per occupato (milioni di euro, valori concatenati, anno di riferimento 2010)</t>
  </si>
  <si>
    <t>Unioncamere Emilia-Romagna distribuisce dati statistici attraverso banche dati on line e produce e diffonde analisi economiche. Ecco le principali risorse che distribuiamo on line</t>
  </si>
  <si>
    <t>In sintesi la situazione della congiuntura dell'economia regionale.</t>
  </si>
  <si>
    <t>https://www.ucer.camcom.it/studi-ricerche/analisi/scecoer</t>
  </si>
  <si>
    <t>Fatturato, esportazioni, produzione, ordini per settori e dimensione delle imprese.</t>
  </si>
  <si>
    <t>Fatturato, esportazioni, produzione, ordini dell'artigianato.</t>
  </si>
  <si>
    <t>Vendite e giacenze per settori e classi dimensionali delle imprese.</t>
  </si>
  <si>
    <t>A fine dicembre, l'andamento dettagliato dell'anno, le previsioni e approfondimenti.</t>
  </si>
  <si>
    <t>Free e aggiornati dati nazionali, regionali e provinciali su congiuntura economica, demografia delel imprese e altro ancora</t>
  </si>
  <si>
    <t>La situazione congiunturale dell'economia dell'Emilia-Romagna</t>
  </si>
  <si>
    <t>https://www.ucer.camcom.it/studi-ricerche/analisi/os-congiuntura</t>
  </si>
  <si>
    <t>https://www.ucer.camcom.it/studi-ricerche/analisi/os-congiuntura-artigianato</t>
  </si>
  <si>
    <t>https://www.ucer.camcom.it/studi-ricerche/analisi/os-congiuntura-commercio</t>
  </si>
  <si>
    <t>https://www.ucer.camcom.it/studi-ricerche/analisi/os-congiuntura-costruzioni</t>
  </si>
  <si>
    <t>https://www.ucer.camcom.it/studi-ricerche/analisi/demografia-imprese</t>
  </si>
  <si>
    <t>https://www.ucer.camcom.it/studi-ricerche/analisi/imprenditoria-estera</t>
  </si>
  <si>
    <t>https://www.ucer.camcom.it/studi-ricerche/analisi/imprenditoria-femminile</t>
  </si>
  <si>
    <t>https://www.ucer.camcom.it/studi-ricerche/analisi/imprenditoria-giovanile</t>
  </si>
  <si>
    <t>Addetti delle localizzazioni di impresa</t>
  </si>
  <si>
    <t>L'andamento degli addetti delle localizzazioni di impresa sulla base dei dati Inps.</t>
  </si>
  <si>
    <t>https://www.ucer.camcom.it/studi-ricerche/analisi/addetti-localizzazioni/</t>
  </si>
  <si>
    <t>https://www.ucer.camcom.it/studi-ricerche/analisi/esportazioni-regionali</t>
  </si>
  <si>
    <t>https://www.ucer.camcom.it/studi-ricerche/analisi/scenario-previsione</t>
  </si>
  <si>
    <t>https://www.ucer.camcom.it/studi-ricerche/analisi/rapporto-economia-regionale</t>
  </si>
  <si>
    <t>https://www.ucer.camcom.it/studi-ricerche/dati/bd</t>
  </si>
  <si>
    <t>anni grafici regionali</t>
  </si>
  <si>
    <t>Parma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</si>
</sst>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0.0"/>
    <numFmt numFmtId="166" formatCode="mmmm\ yyyy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8"/>
      <color rgb="FFFF0000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8"/>
      <color rgb="FFCC00CC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14"/>
      <color theme="1" tint="0.499984740745262"/>
      <name val="Arial"/>
      <family val="2"/>
    </font>
    <font>
      <sz val="36"/>
      <color rgb="FFC00000"/>
      <name val="Arial"/>
      <family val="2"/>
    </font>
    <font>
      <sz val="28"/>
      <color theme="1" tint="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0" fillId="0" borderId="0" xfId="0" applyFont="1"/>
    <xf numFmtId="0" fontId="7" fillId="0" borderId="3" xfId="0" applyFont="1" applyBorder="1"/>
    <xf numFmtId="0" fontId="7" fillId="0" borderId="2" xfId="0" applyFont="1" applyBorder="1"/>
    <xf numFmtId="0" fontId="8" fillId="0" borderId="0" xfId="0" quotePrefix="1" applyFont="1"/>
    <xf numFmtId="0" fontId="9" fillId="0" borderId="0" xfId="0" applyFont="1"/>
    <xf numFmtId="0" fontId="8" fillId="0" borderId="0" xfId="0" applyFont="1"/>
    <xf numFmtId="0" fontId="10" fillId="0" borderId="0" xfId="0" applyFont="1"/>
    <xf numFmtId="0" fontId="11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5" fontId="0" fillId="0" borderId="0" xfId="0" applyNumberFormat="1" applyFont="1"/>
    <xf numFmtId="165" fontId="0" fillId="3" borderId="0" xfId="0" applyNumberFormat="1" applyFont="1" applyFill="1"/>
    <xf numFmtId="165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2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5" fontId="0" fillId="5" borderId="0" xfId="0" applyNumberFormat="1" applyFill="1"/>
    <xf numFmtId="164" fontId="0" fillId="0" borderId="0" xfId="0" applyNumberFormat="1"/>
    <xf numFmtId="0" fontId="13" fillId="0" borderId="0" xfId="0" applyFont="1"/>
    <xf numFmtId="0" fontId="0" fillId="11" borderId="0" xfId="0" applyFill="1"/>
    <xf numFmtId="0" fontId="7" fillId="0" borderId="0" xfId="0" applyFont="1"/>
    <xf numFmtId="164" fontId="7" fillId="0" borderId="0" xfId="0" applyNumberFormat="1" applyFont="1"/>
    <xf numFmtId="1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3" borderId="0" xfId="0" applyFont="1" applyFill="1"/>
    <xf numFmtId="164" fontId="7" fillId="3" borderId="0" xfId="0" applyNumberFormat="1" applyFont="1" applyFill="1"/>
    <xf numFmtId="1" fontId="7" fillId="0" borderId="2" xfId="0" applyNumberFormat="1" applyFont="1" applyBorder="1"/>
    <xf numFmtId="165" fontId="0" fillId="0" borderId="0" xfId="0" applyNumberFormat="1" applyFill="1"/>
    <xf numFmtId="165" fontId="0" fillId="0" borderId="0" xfId="0" applyNumberFormat="1"/>
    <xf numFmtId="1" fontId="0" fillId="0" borderId="0" xfId="0" applyNumberFormat="1" applyAlignment="1">
      <alignment horizontal="right"/>
    </xf>
    <xf numFmtId="0" fontId="15" fillId="0" borderId="0" xfId="0" applyFont="1"/>
    <xf numFmtId="0" fontId="16" fillId="0" borderId="0" xfId="0" applyFont="1"/>
    <xf numFmtId="0" fontId="8" fillId="0" borderId="0" xfId="5" applyFont="1"/>
    <xf numFmtId="0" fontId="3" fillId="0" borderId="0" xfId="5"/>
    <xf numFmtId="0" fontId="8" fillId="0" borderId="0" xfId="5" applyFont="1" applyAlignment="1">
      <alignment vertical="center" wrapText="1"/>
    </xf>
    <xf numFmtId="0" fontId="17" fillId="0" borderId="0" xfId="5" applyFont="1" applyAlignment="1">
      <alignment wrapText="1"/>
    </xf>
    <xf numFmtId="0" fontId="8" fillId="0" borderId="0" xfId="5" applyFont="1" applyAlignment="1">
      <alignment wrapText="1"/>
    </xf>
    <xf numFmtId="0" fontId="18" fillId="0" borderId="0" xfId="5" applyFont="1" applyAlignment="1">
      <alignment wrapText="1"/>
    </xf>
    <xf numFmtId="0" fontId="8" fillId="3" borderId="0" xfId="5" applyFont="1" applyFill="1" applyAlignment="1">
      <alignment wrapText="1"/>
    </xf>
    <xf numFmtId="0" fontId="19" fillId="3" borderId="0" xfId="2" applyFont="1" applyFill="1" applyAlignment="1" applyProtection="1">
      <alignment vertical="center"/>
    </xf>
    <xf numFmtId="0" fontId="19" fillId="3" borderId="0" xfId="3" applyFont="1" applyFill="1" applyAlignment="1" applyProtection="1">
      <alignment vertical="center"/>
    </xf>
    <xf numFmtId="0" fontId="0" fillId="0" borderId="2" xfId="0" applyBorder="1"/>
    <xf numFmtId="0" fontId="0" fillId="0" borderId="0" xfId="0" quotePrefix="1"/>
    <xf numFmtId="0" fontId="14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3" borderId="0" xfId="0" applyFont="1" applyFill="1" applyAlignment="1">
      <alignment horizontal="center"/>
    </xf>
    <xf numFmtId="0" fontId="3" fillId="3" borderId="0" xfId="5" applyFill="1"/>
    <xf numFmtId="0" fontId="2" fillId="0" borderId="3" xfId="0" applyFont="1" applyBorder="1"/>
    <xf numFmtId="166" fontId="2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2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7">
    <cellStyle name="Collegamento ipertestuale" xfId="1" builtinId="8"/>
    <cellStyle name="Collegamento ipertestuale 2" xfId="2"/>
    <cellStyle name="Collegamento ipertestuale 2 2" xfId="3"/>
    <cellStyle name="Collegamento ipertestuale 3" xfId="6"/>
    <cellStyle name="Normale" xfId="0" builtinId="0"/>
    <cellStyle name="Normale 2" xfId="4"/>
    <cellStyle name="Normal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7713792"/>
        <c:axId val="335190208"/>
      </c:barChart>
      <c:dateAx>
        <c:axId val="2877137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5190208"/>
        <c:crosses val="autoZero"/>
        <c:auto val="0"/>
        <c:lblOffset val="300"/>
        <c:baseTimeUnit val="days"/>
      </c:dateAx>
      <c:valAx>
        <c:axId val="33519020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7713792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4C-4A05-A440-9222DD886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2290816"/>
        <c:axId val="43279385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4C-4A05-A440-9222DD886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290816"/>
        <c:axId val="432793856"/>
      </c:lineChart>
      <c:dateAx>
        <c:axId val="4322908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793856"/>
        <c:crosses val="autoZero"/>
        <c:auto val="0"/>
        <c:lblOffset val="300"/>
        <c:baseTimeUnit val="days"/>
      </c:dateAx>
      <c:valAx>
        <c:axId val="43279385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29081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19-41DC-B453-69A16A33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9559296"/>
        <c:axId val="43279616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19-41DC-B453-69A16A33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559296"/>
        <c:axId val="432796160"/>
      </c:lineChart>
      <c:dateAx>
        <c:axId val="3095592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796160"/>
        <c:crosses val="autoZero"/>
        <c:auto val="0"/>
        <c:lblOffset val="300"/>
        <c:baseTimeUnit val="days"/>
      </c:dateAx>
      <c:valAx>
        <c:axId val="43279616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55929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0B-41BA-A62B-6993864B6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9560832"/>
        <c:axId val="43279846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0B-41BA-A62B-6993864B6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560832"/>
        <c:axId val="432798464"/>
      </c:lineChart>
      <c:dateAx>
        <c:axId val="3095608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798464"/>
        <c:crosses val="autoZero"/>
        <c:auto val="0"/>
        <c:lblOffset val="300"/>
        <c:baseTimeUnit val="days"/>
      </c:dateAx>
      <c:valAx>
        <c:axId val="43279846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56083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90-424D-B2DF-EA7900862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9562880"/>
        <c:axId val="30975705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F90-424D-B2DF-EA7900862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562880"/>
        <c:axId val="309757056"/>
      </c:lineChart>
      <c:dateAx>
        <c:axId val="3095628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757056"/>
        <c:crosses val="autoZero"/>
        <c:auto val="0"/>
        <c:lblOffset val="300"/>
        <c:baseTimeUnit val="days"/>
      </c:dateAx>
      <c:valAx>
        <c:axId val="30975705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56288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95-40FB-A7DB-0FF3E82C2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9822464"/>
        <c:axId val="30975936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595-40FB-A7DB-0FF3E82C2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822464"/>
        <c:axId val="309759360"/>
      </c:lineChart>
      <c:dateAx>
        <c:axId val="3098224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759360"/>
        <c:crosses val="autoZero"/>
        <c:auto val="0"/>
        <c:lblOffset val="300"/>
        <c:baseTimeUnit val="days"/>
      </c:dateAx>
      <c:valAx>
        <c:axId val="30975936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82246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91-458F-A8EA-8AAB59D73A50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91-458F-A8EA-8AAB59D73A50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91-458F-A8EA-8AAB59D73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09995008"/>
        <c:axId val="309761664"/>
      </c:barChart>
      <c:catAx>
        <c:axId val="309995008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761664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09761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30999500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3F-4CB8-82E5-F51C0DB3B161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3F-4CB8-82E5-F51C0DB3B161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C3F-4CB8-82E5-F51C0DB3B161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C3F-4CB8-82E5-F51C0DB3B161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C3F-4CB8-82E5-F51C0DB3B161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C3F-4CB8-82E5-F51C0DB3B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09997056"/>
        <c:axId val="326565888"/>
      </c:barChart>
      <c:catAx>
        <c:axId val="309997056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565888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26565888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30999705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82C-41BB-B844-D1395E142953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2C-41BB-B844-D1395E142953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2C-41BB-B844-D1395E142953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82C-41BB-B844-D1395E142953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82C-41BB-B844-D1395E142953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82C-41BB-B844-D1395E142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10420992"/>
        <c:axId val="326568192"/>
      </c:barChart>
      <c:catAx>
        <c:axId val="310420992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56819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26568192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31042099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BA-40B9-B379-54C7C746E86B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BA-40B9-B379-54C7C746E86B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BA-40B9-B379-54C7C746E86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7BA-40B9-B379-54C7C746E86B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7BA-40B9-B379-54C7C746E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13632"/>
        <c:axId val="326571072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BA-40B9-B379-54C7C746E86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7BA-40B9-B379-54C7C746E86B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BA-40B9-B379-54C7C746E86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07BA-40B9-B379-54C7C746E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213120"/>
        <c:axId val="326570496"/>
      </c:lineChart>
      <c:catAx>
        <c:axId val="3102131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570496"/>
        <c:crossesAt val="100"/>
        <c:auto val="1"/>
        <c:lblAlgn val="ctr"/>
        <c:lblOffset val="200"/>
        <c:noMultiLvlLbl val="0"/>
      </c:catAx>
      <c:valAx>
        <c:axId val="326570496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0213120"/>
        <c:crosses val="autoZero"/>
        <c:crossBetween val="between"/>
      </c:valAx>
      <c:catAx>
        <c:axId val="3102136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26571072"/>
        <c:crossesAt val="0"/>
        <c:auto val="1"/>
        <c:lblAlgn val="ctr"/>
        <c:lblOffset val="100"/>
        <c:noMultiLvlLbl val="0"/>
      </c:catAx>
      <c:valAx>
        <c:axId val="326571072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0213632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C5-47E2-A0DA-F74AAC1E083D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8C5-47E2-A0DA-F74AAC1E083D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8C5-47E2-A0DA-F74AAC1E0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0377984"/>
        <c:axId val="326573376"/>
      </c:barChart>
      <c:catAx>
        <c:axId val="3103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573376"/>
        <c:crosses val="autoZero"/>
        <c:auto val="1"/>
        <c:lblAlgn val="ctr"/>
        <c:lblOffset val="100"/>
        <c:noMultiLvlLbl val="0"/>
      </c:catAx>
      <c:valAx>
        <c:axId val="326573376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037798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6990720"/>
        <c:axId val="34143609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90720"/>
        <c:axId val="341436096"/>
      </c:lineChart>
      <c:dateAx>
        <c:axId val="2569907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1436096"/>
        <c:crosses val="autoZero"/>
        <c:auto val="0"/>
        <c:lblOffset val="300"/>
        <c:baseTimeUnit val="days"/>
      </c:dateAx>
      <c:valAx>
        <c:axId val="34143609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99072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5170792499858"/>
          <c:y val="0.14134546165884193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F5-4A03-BB22-9C2D9662D34F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5F5-4A03-BB22-9C2D9662D34F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5F5-4A03-BB22-9C2D9662D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26810112"/>
        <c:axId val="326919872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5F5-4A03-BB22-9C2D9662D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810112"/>
        <c:axId val="326919872"/>
      </c:lineChart>
      <c:catAx>
        <c:axId val="3268101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919872"/>
        <c:crosses val="autoZero"/>
        <c:auto val="1"/>
        <c:lblAlgn val="ctr"/>
        <c:lblOffset val="200"/>
        <c:noMultiLvlLbl val="0"/>
      </c:catAx>
      <c:valAx>
        <c:axId val="32691987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81011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8357550860719885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A0-494B-8D3E-84C50195A5EA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3A0-494B-8D3E-84C50195A5EA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3A0-494B-8D3E-84C50195A5EA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3A0-494B-8D3E-84C50195A5EA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3A0-494B-8D3E-84C50195A5EA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3A0-494B-8D3E-84C50195A5EA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3A0-494B-8D3E-84C50195A5EA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3A0-494B-8D3E-84C50195A5E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3A0-494B-8D3E-84C50195A5E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3A0-494B-8D3E-84C50195A5E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3A0-494B-8D3E-84C50195A5E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3A0-494B-8D3E-84C50195A5E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B3A0-494B-8D3E-84C50195A5EA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3A0-494B-8D3E-84C50195A5EA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3A0-494B-8D3E-84C50195A5EA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3A0-494B-8D3E-84C50195A5EA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3A0-494B-8D3E-84C50195A5EA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3A0-494B-8D3E-84C50195A5EA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3A0-494B-8D3E-84C50195A5EA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3A0-494B-8D3E-84C50195A5E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3A0-494B-8D3E-84C50195A5E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3A0-494B-8D3E-84C50195A5E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3A0-494B-8D3E-84C50195A5E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3A0-494B-8D3E-84C50195A5E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B3A0-494B-8D3E-84C50195A5EA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3A0-494B-8D3E-84C50195A5EA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3A0-494B-8D3E-84C50195A5EA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3A0-494B-8D3E-84C50195A5EA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3A0-494B-8D3E-84C50195A5EA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3A0-494B-8D3E-84C50195A5EA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3A0-494B-8D3E-84C50195A5EA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3A0-494B-8D3E-84C50195A5E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3A0-494B-8D3E-84C50195A5E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3A0-494B-8D3E-84C50195A5E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3A0-494B-8D3E-84C50195A5E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3A0-494B-8D3E-84C50195A5EA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B3A0-494B-8D3E-84C50195A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811136"/>
        <c:axId val="326922176"/>
      </c:areaChart>
      <c:catAx>
        <c:axId val="3268111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9221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2692217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811136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38-4CF0-A3C7-585CA1792172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38-4CF0-A3C7-585CA1792172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B38-4CF0-A3C7-585CA1792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26864384"/>
        <c:axId val="326925056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38-4CF0-A3C7-585CA17921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B38-4CF0-A3C7-585CA1792172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38-4CF0-A3C7-585CA17921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B38-4CF0-A3C7-585CA1792172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38-4CF0-A3C7-585CA17921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B38-4CF0-A3C7-585CA1792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863872"/>
        <c:axId val="326924480"/>
      </c:lineChart>
      <c:catAx>
        <c:axId val="32686387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924480"/>
        <c:crossesAt val="100"/>
        <c:auto val="1"/>
        <c:lblAlgn val="ctr"/>
        <c:lblOffset val="200"/>
        <c:noMultiLvlLbl val="0"/>
      </c:catAx>
      <c:valAx>
        <c:axId val="326924480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863872"/>
        <c:crossesAt val="1"/>
        <c:crossBetween val="between"/>
        <c:majorUnit val="10"/>
      </c:valAx>
      <c:catAx>
        <c:axId val="326864384"/>
        <c:scaling>
          <c:orientation val="minMax"/>
        </c:scaling>
        <c:delete val="0"/>
        <c:axPos val="b"/>
        <c:majorTickMark val="none"/>
        <c:minorTickMark val="none"/>
        <c:tickLblPos val="none"/>
        <c:crossAx val="326925056"/>
        <c:crossesAt val="0"/>
        <c:auto val="1"/>
        <c:lblAlgn val="ctr"/>
        <c:lblOffset val="100"/>
        <c:noMultiLvlLbl val="0"/>
      </c:catAx>
      <c:valAx>
        <c:axId val="326925056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86438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A6-4A3E-B402-104B5605B5C9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0A6-4A3E-B402-104B5605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2952832"/>
        <c:axId val="432375488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A6-4A3E-B402-104B5605B5C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0A6-4A3E-B402-104B5605B5C9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A6-4A3E-B402-104B5605B5C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0A6-4A3E-B402-104B5605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952320"/>
        <c:axId val="432374912"/>
      </c:lineChart>
      <c:catAx>
        <c:axId val="4329523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374912"/>
        <c:crossesAt val="100"/>
        <c:auto val="1"/>
        <c:lblAlgn val="ctr"/>
        <c:lblOffset val="200"/>
        <c:noMultiLvlLbl val="0"/>
      </c:catAx>
      <c:valAx>
        <c:axId val="43237491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952320"/>
        <c:crosses val="autoZero"/>
        <c:crossBetween val="between"/>
        <c:majorUnit val="10"/>
      </c:valAx>
      <c:catAx>
        <c:axId val="4329528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32375488"/>
        <c:crossesAt val="0"/>
        <c:auto val="1"/>
        <c:lblAlgn val="ctr"/>
        <c:lblOffset val="100"/>
        <c:noMultiLvlLbl val="0"/>
      </c:catAx>
      <c:valAx>
        <c:axId val="43237548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95283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3A-4A09-A516-E6C3FE0AC61C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43A-4A09-A516-E6C3FE0AC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27164416"/>
        <c:axId val="432377792"/>
      </c:barChart>
      <c:catAx>
        <c:axId val="3271644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377792"/>
        <c:crosses val="autoZero"/>
        <c:auto val="1"/>
        <c:lblAlgn val="ctr"/>
        <c:lblOffset val="200"/>
        <c:noMultiLvlLbl val="0"/>
      </c:catAx>
      <c:valAx>
        <c:axId val="43237779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164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59-4F0D-B523-5C1AB4C8DDEA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59-4F0D-B523-5C1AB4C8D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27165440"/>
        <c:axId val="432379520"/>
      </c:barChart>
      <c:catAx>
        <c:axId val="3271654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379520"/>
        <c:crosses val="autoZero"/>
        <c:auto val="1"/>
        <c:lblAlgn val="ctr"/>
        <c:lblOffset val="200"/>
        <c:noMultiLvlLbl val="0"/>
      </c:catAx>
      <c:valAx>
        <c:axId val="432379520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16544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00-4C9D-92D2-CEF77171B339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00-4C9D-92D2-CEF77171B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45408"/>
        <c:axId val="327294976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300-4C9D-92D2-CEF77171B3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300-4C9D-92D2-CEF77171B339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300-4C9D-92D2-CEF77171B3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300-4C9D-92D2-CEF77171B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744896"/>
        <c:axId val="432381248"/>
      </c:lineChart>
      <c:catAx>
        <c:axId val="4337448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32381248"/>
        <c:crossesAt val="100"/>
        <c:auto val="1"/>
        <c:lblAlgn val="ctr"/>
        <c:lblOffset val="100"/>
        <c:noMultiLvlLbl val="0"/>
      </c:catAx>
      <c:valAx>
        <c:axId val="432381248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744896"/>
        <c:crosses val="autoZero"/>
        <c:crossBetween val="between"/>
        <c:majorUnit val="10"/>
      </c:valAx>
      <c:catAx>
        <c:axId val="43374540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294976"/>
        <c:crossesAt val="0"/>
        <c:auto val="1"/>
        <c:lblAlgn val="ctr"/>
        <c:lblOffset val="200"/>
        <c:noMultiLvlLbl val="0"/>
      </c:catAx>
      <c:valAx>
        <c:axId val="32729497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74540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5E-40B9-89D9-6DDDF90A6DC6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15E-40B9-89D9-6DDDF90A6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27230976"/>
        <c:axId val="327297280"/>
      </c:barChart>
      <c:catAx>
        <c:axId val="3272309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297280"/>
        <c:crosses val="autoZero"/>
        <c:auto val="1"/>
        <c:lblAlgn val="ctr"/>
        <c:lblOffset val="200"/>
        <c:noMultiLvlLbl val="0"/>
      </c:catAx>
      <c:valAx>
        <c:axId val="32729728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230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B1-4355-B12B-AEA09BA2573B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B1-4355-B12B-AEA09BA25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27233024"/>
        <c:axId val="327299008"/>
      </c:barChart>
      <c:catAx>
        <c:axId val="3272330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299008"/>
        <c:crosses val="autoZero"/>
        <c:auto val="1"/>
        <c:lblAlgn val="ctr"/>
        <c:lblOffset val="200"/>
        <c:noMultiLvlLbl val="0"/>
      </c:catAx>
      <c:valAx>
        <c:axId val="327299008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23302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C1-4FA2-A4AA-F83FD57BF283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C1-4FA2-A4AA-F83FD57BF283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C1-4FA2-A4AA-F83FD57BF28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3C1-4FA2-A4AA-F83FD57BF283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3C1-4FA2-A4AA-F83FD57BF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353152"/>
        <c:axId val="327301312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C1-4FA2-A4AA-F83FD57BF28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3C1-4FA2-A4AA-F83FD57BF283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C1-4FA2-A4AA-F83FD57BF28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3C1-4FA2-A4AA-F83FD57BF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352640"/>
        <c:axId val="327300736"/>
      </c:lineChart>
      <c:catAx>
        <c:axId val="4343526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300736"/>
        <c:crossesAt val="100"/>
        <c:auto val="1"/>
        <c:lblAlgn val="ctr"/>
        <c:lblOffset val="200"/>
        <c:noMultiLvlLbl val="0"/>
      </c:catAx>
      <c:valAx>
        <c:axId val="327300736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352640"/>
        <c:crosses val="autoZero"/>
        <c:crossBetween val="between"/>
        <c:majorUnit val="2"/>
      </c:valAx>
      <c:catAx>
        <c:axId val="4343531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27301312"/>
        <c:crossesAt val="0"/>
        <c:auto val="1"/>
        <c:lblAlgn val="ctr"/>
        <c:lblOffset val="100"/>
        <c:noMultiLvlLbl val="0"/>
      </c:catAx>
      <c:valAx>
        <c:axId val="327301312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35315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1044352"/>
        <c:axId val="34143897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044352"/>
        <c:axId val="341438976"/>
      </c:lineChart>
      <c:dateAx>
        <c:axId val="2910443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1438976"/>
        <c:crosses val="autoZero"/>
        <c:auto val="0"/>
        <c:lblOffset val="300"/>
        <c:baseTimeUnit val="days"/>
      </c:dateAx>
      <c:valAx>
        <c:axId val="34143897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104435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FF-40C9-9672-F961D31CE922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FF-40C9-9672-F961D31CE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4315776"/>
        <c:axId val="326910528"/>
      </c:barChart>
      <c:catAx>
        <c:axId val="434315776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910528"/>
        <c:crosses val="autoZero"/>
        <c:auto val="1"/>
        <c:lblAlgn val="ctr"/>
        <c:lblOffset val="200"/>
        <c:noMultiLvlLbl val="0"/>
      </c:catAx>
      <c:valAx>
        <c:axId val="32691052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315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FB-420C-9A84-EB846BCD5675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FFB-420C-9A84-EB846BCD5675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FFB-420C-9A84-EB846BCD5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317824"/>
        <c:axId val="326912256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FFB-420C-9A84-EB846BCD5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317824"/>
        <c:axId val="326912256"/>
      </c:lineChart>
      <c:catAx>
        <c:axId val="43431782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912256"/>
        <c:crosses val="autoZero"/>
        <c:auto val="1"/>
        <c:lblAlgn val="ctr"/>
        <c:lblOffset val="200"/>
        <c:noMultiLvlLbl val="0"/>
      </c:catAx>
      <c:valAx>
        <c:axId val="326912256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31782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37-484F-AD41-D67E467FB143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037-484F-AD41-D67E467FB143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037-484F-AD41-D67E467FB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4736128"/>
        <c:axId val="326915136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37-484F-AD41-D67E467FB14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037-484F-AD41-D67E467FB143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037-484F-AD41-D67E467FB14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037-484F-AD41-D67E467FB143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037-484F-AD41-D67E467FB14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037-484F-AD41-D67E467FB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735616"/>
        <c:axId val="326914560"/>
      </c:lineChart>
      <c:catAx>
        <c:axId val="43473561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6914560"/>
        <c:crossesAt val="100"/>
        <c:auto val="1"/>
        <c:lblAlgn val="ctr"/>
        <c:lblOffset val="200"/>
        <c:noMultiLvlLbl val="0"/>
      </c:catAx>
      <c:valAx>
        <c:axId val="326914560"/>
        <c:scaling>
          <c:orientation val="minMax"/>
          <c:max val="13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735616"/>
        <c:crossesAt val="1"/>
        <c:crossBetween val="between"/>
        <c:majorUnit val="10"/>
      </c:valAx>
      <c:catAx>
        <c:axId val="434736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6915136"/>
        <c:crossesAt val="0"/>
        <c:auto val="1"/>
        <c:lblAlgn val="ctr"/>
        <c:lblOffset val="100"/>
        <c:noMultiLvlLbl val="0"/>
      </c:catAx>
      <c:valAx>
        <c:axId val="32691513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736128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14-4B2D-BA00-12A02CC781BE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14-4B2D-BA00-12A02CC781BE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14-4B2D-BA00-12A02CC781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C14-4B2D-BA00-12A02CC781BE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C14-4B2D-BA00-12A02CC78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4590720"/>
        <c:axId val="433700864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14-4B2D-BA00-12A02CC781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C14-4B2D-BA00-12A02CC781BE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14-4B2D-BA00-12A02CC781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C14-4B2D-BA00-12A02CC78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590208"/>
        <c:axId val="326917440"/>
      </c:lineChart>
      <c:catAx>
        <c:axId val="43459020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26917440"/>
        <c:crossesAt val="100"/>
        <c:auto val="1"/>
        <c:lblAlgn val="ctr"/>
        <c:lblOffset val="100"/>
        <c:noMultiLvlLbl val="0"/>
      </c:catAx>
      <c:valAx>
        <c:axId val="32691744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590208"/>
        <c:crosses val="autoZero"/>
        <c:crossBetween val="between"/>
        <c:majorUnit val="2"/>
      </c:valAx>
      <c:catAx>
        <c:axId val="4345907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700864"/>
        <c:crossesAt val="0"/>
        <c:auto val="1"/>
        <c:lblAlgn val="ctr"/>
        <c:lblOffset val="100"/>
        <c:noMultiLvlLbl val="0"/>
      </c:catAx>
      <c:valAx>
        <c:axId val="43370086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59072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055-45F6-9BF5-E849EF5F1F8A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055-45F6-9BF5-E849EF5F1F8A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055-45F6-9BF5-E849EF5F1F8A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055-45F6-9BF5-E849EF5F1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853888"/>
        <c:axId val="433703744"/>
      </c:lineChart>
      <c:catAx>
        <c:axId val="3388538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703744"/>
        <c:crosses val="autoZero"/>
        <c:auto val="1"/>
        <c:lblAlgn val="ctr"/>
        <c:lblOffset val="100"/>
        <c:tickLblSkip val="3"/>
        <c:noMultiLvlLbl val="0"/>
      </c:catAx>
      <c:valAx>
        <c:axId val="433703744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8853888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49-40B7-ACC8-342B33A7CA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649-40B7-ACC8-342B33A7CA98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49-40B7-ACC8-342B33A7CA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649-40B7-ACC8-342B33A7C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855424"/>
        <c:axId val="433706048"/>
      </c:lineChart>
      <c:catAx>
        <c:axId val="3388554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706048"/>
        <c:crosses val="autoZero"/>
        <c:auto val="1"/>
        <c:lblAlgn val="ctr"/>
        <c:lblOffset val="100"/>
        <c:tickLblSkip val="3"/>
        <c:noMultiLvlLbl val="0"/>
      </c:catAx>
      <c:valAx>
        <c:axId val="433706048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8855424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BAE-4D32-9494-F9B573C6280A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BAE-4D32-9494-F9B573C6280A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BAE-4D32-9494-F9B573C628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-3.5172880717426525</c:v>
                </c:pt>
                <c:pt idx="1">
                  <c:v>4.5287248513787626</c:v>
                </c:pt>
                <c:pt idx="2">
                  <c:v>-0.56663031177193179</c:v>
                </c:pt>
                <c:pt idx="3">
                  <c:v>-0.70874998082635088</c:v>
                </c:pt>
                <c:pt idx="4">
                  <c:v>-1.5880075986150155</c:v>
                </c:pt>
                <c:pt idx="5">
                  <c:v>1.155681087008853</c:v>
                </c:pt>
                <c:pt idx="6">
                  <c:v>0.5781032724993862</c:v>
                </c:pt>
                <c:pt idx="7">
                  <c:v>1.4639116945053932</c:v>
                </c:pt>
                <c:pt idx="8">
                  <c:v>2.4440442875082846</c:v>
                </c:pt>
                <c:pt idx="9">
                  <c:v>3.070725647296535</c:v>
                </c:pt>
                <c:pt idx="10">
                  <c:v>0.54953025284170121</c:v>
                </c:pt>
                <c:pt idx="11">
                  <c:v>-7.7881611114707265</c:v>
                </c:pt>
                <c:pt idx="12">
                  <c:v>6.6942870447688207</c:v>
                </c:pt>
                <c:pt idx="13">
                  <c:v>1.8128468135121922</c:v>
                </c:pt>
                <c:pt idx="14">
                  <c:v>2.448606359866301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BAE-4D32-9494-F9B573C6280A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BAE-4D32-9494-F9B573C62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39368960"/>
        <c:axId val="433707776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Parma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105.50080250765716</c:v>
                </c:pt>
                <c:pt idx="1">
                  <c:v>110.27864356922545</c:v>
                </c:pt>
                <c:pt idx="2">
                  <c:v>109.65377134735128</c:v>
                </c:pt>
                <c:pt idx="3">
                  <c:v>108.87660026395156</c:v>
                </c:pt>
                <c:pt idx="4">
                  <c:v>107.14763157864633</c:v>
                </c:pt>
                <c:pt idx="5">
                  <c:v>108.38591649197866</c:v>
                </c:pt>
                <c:pt idx="6">
                  <c:v>109.01249902214722</c:v>
                </c:pt>
                <c:pt idx="7">
                  <c:v>110.60834574380502</c:v>
                </c:pt>
                <c:pt idx="8">
                  <c:v>113.31166269946391</c:v>
                </c:pt>
                <c:pt idx="9">
                  <c:v>116.79115298735448</c:v>
                </c:pt>
                <c:pt idx="10">
                  <c:v>117.43295570566264</c:v>
                </c:pt>
                <c:pt idx="11">
                  <c:v>108.28708791734358</c:v>
                </c:pt>
                <c:pt idx="12">
                  <c:v>115.53613641495173</c:v>
                </c:pt>
                <c:pt idx="13">
                  <c:v>117.63062958240529</c:v>
                </c:pt>
                <c:pt idx="14">
                  <c:v>120.51094065951084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BAE-4D32-9494-F9B573C6280A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BAE-4D32-9494-F9B573C62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368448"/>
        <c:axId val="433707200"/>
      </c:lineChart>
      <c:catAx>
        <c:axId val="33936844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707200"/>
        <c:crossesAt val="100"/>
        <c:auto val="1"/>
        <c:lblAlgn val="ctr"/>
        <c:lblOffset val="200"/>
        <c:noMultiLvlLbl val="0"/>
      </c:catAx>
      <c:valAx>
        <c:axId val="43370720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368448"/>
        <c:crosses val="autoZero"/>
        <c:crossBetween val="between"/>
        <c:majorUnit val="5"/>
      </c:valAx>
      <c:catAx>
        <c:axId val="339368960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33707776"/>
        <c:crossesAt val="0"/>
        <c:auto val="1"/>
        <c:lblAlgn val="ctr"/>
        <c:lblOffset val="100"/>
        <c:noMultiLvlLbl val="0"/>
      </c:catAx>
      <c:valAx>
        <c:axId val="433707776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36896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13.867985316735542</c:v>
                </c:pt>
                <c:pt idx="1">
                  <c:v>0.84478120919857513</c:v>
                </c:pt>
                <c:pt idx="2">
                  <c:v>3.0359044514936873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94-4284-8318-6EEFC39554C6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16.362015152499374</c:v>
                </c:pt>
                <c:pt idx="1">
                  <c:v>6.6867386946185103</c:v>
                </c:pt>
                <c:pt idx="2">
                  <c:v>5.0998319387639102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94-4284-8318-6EEFC39554C6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2.7644335251998164</c:v>
                </c:pt>
                <c:pt idx="1">
                  <c:v>2.0252608085412849</c:v>
                </c:pt>
                <c:pt idx="2">
                  <c:v>1.9627953800749998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D94-4284-8318-6EEFC3955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39234816"/>
        <c:axId val="433710208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6.6942870447688207</c:v>
                </c:pt>
                <c:pt idx="1">
                  <c:v>1.8128468135121922</c:v>
                </c:pt>
                <c:pt idx="2">
                  <c:v>2.448606359866301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D94-4284-8318-6EEFC3955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234816"/>
        <c:axId val="433710208"/>
      </c:lineChart>
      <c:catAx>
        <c:axId val="33923481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710208"/>
        <c:crosses val="autoZero"/>
        <c:auto val="1"/>
        <c:lblAlgn val="ctr"/>
        <c:lblOffset val="200"/>
        <c:noMultiLvlLbl val="0"/>
      </c:catAx>
      <c:valAx>
        <c:axId val="43371020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234816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-10.966076977114325</c:v>
                </c:pt>
                <c:pt idx="1">
                  <c:v>15.664900087054168</c:v>
                </c:pt>
                <c:pt idx="2">
                  <c:v>-0.41473782777816659</c:v>
                </c:pt>
                <c:pt idx="3">
                  <c:v>-0.96613556875303486</c:v>
                </c:pt>
                <c:pt idx="4">
                  <c:v>-0.93258097995359002</c:v>
                </c:pt>
                <c:pt idx="5">
                  <c:v>1.1588265715009261</c:v>
                </c:pt>
                <c:pt idx="6">
                  <c:v>2.0626168334668904</c:v>
                </c:pt>
                <c:pt idx="7">
                  <c:v>2.1906617657980076</c:v>
                </c:pt>
                <c:pt idx="8">
                  <c:v>2.5765887613012683</c:v>
                </c:pt>
                <c:pt idx="9">
                  <c:v>5.4463595518412955</c:v>
                </c:pt>
                <c:pt idx="10">
                  <c:v>3.1266944032932731</c:v>
                </c:pt>
                <c:pt idx="11">
                  <c:v>-11.509670869038169</c:v>
                </c:pt>
                <c:pt idx="12">
                  <c:v>13.867985316735542</c:v>
                </c:pt>
                <c:pt idx="13">
                  <c:v>0.84478120919857513</c:v>
                </c:pt>
                <c:pt idx="14">
                  <c:v>3.0359044514936873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8F-4956-9DFA-D5E8F492008D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-3.7433342772617118</c:v>
                </c:pt>
                <c:pt idx="1">
                  <c:v>-6.9600658375271411</c:v>
                </c:pt>
                <c:pt idx="2">
                  <c:v>-9.2641551419469828</c:v>
                </c:pt>
                <c:pt idx="3">
                  <c:v>5.7899764953278421</c:v>
                </c:pt>
                <c:pt idx="4">
                  <c:v>-5.6338216482787136</c:v>
                </c:pt>
                <c:pt idx="5">
                  <c:v>-11.175006975555046</c:v>
                </c:pt>
                <c:pt idx="6">
                  <c:v>-4.2312212021380136</c:v>
                </c:pt>
                <c:pt idx="7">
                  <c:v>-1.3545862044238244</c:v>
                </c:pt>
                <c:pt idx="8">
                  <c:v>0.32215008993978778</c:v>
                </c:pt>
                <c:pt idx="9">
                  <c:v>15.464613114063198</c:v>
                </c:pt>
                <c:pt idx="10">
                  <c:v>-8.3972058387631883</c:v>
                </c:pt>
                <c:pt idx="11">
                  <c:v>-0.51148276830206285</c:v>
                </c:pt>
                <c:pt idx="12">
                  <c:v>16.362015152499374</c:v>
                </c:pt>
                <c:pt idx="13">
                  <c:v>6.6867386946185103</c:v>
                </c:pt>
                <c:pt idx="14">
                  <c:v>5.0998319387639102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8F-4956-9DFA-D5E8F492008D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-0.2591831752760676</c:v>
                </c:pt>
                <c:pt idx="1">
                  <c:v>1.2640895028161347</c:v>
                </c:pt>
                <c:pt idx="2">
                  <c:v>-0.30680912115691461</c:v>
                </c:pt>
                <c:pt idx="3">
                  <c:v>-1.076186046030414</c:v>
                </c:pt>
                <c:pt idx="4">
                  <c:v>-1.5507765856112243</c:v>
                </c:pt>
                <c:pt idx="5">
                  <c:v>1.9862555427520467</c:v>
                </c:pt>
                <c:pt idx="6">
                  <c:v>0.5296192234991226</c:v>
                </c:pt>
                <c:pt idx="7">
                  <c:v>1.2502598985068003</c:v>
                </c:pt>
                <c:pt idx="8">
                  <c:v>2.5999774912957019</c:v>
                </c:pt>
                <c:pt idx="9">
                  <c:v>1.2211561037292151</c:v>
                </c:pt>
                <c:pt idx="10">
                  <c:v>-3.3678779590406993E-2</c:v>
                </c:pt>
                <c:pt idx="11">
                  <c:v>-6.4796199512025083</c:v>
                </c:pt>
                <c:pt idx="12">
                  <c:v>2.7644335251998164</c:v>
                </c:pt>
                <c:pt idx="13">
                  <c:v>2.0252608085412849</c:v>
                </c:pt>
                <c:pt idx="14">
                  <c:v>1.9627953800749998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8F-4956-9DFA-D5E8F4920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39237888"/>
        <c:axId val="433713088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8F-4956-9DFA-D5E8F492008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105.096695531858</c:v>
                </c:pt>
                <c:pt idx="1">
                  <c:v>121.55998788171907</c:v>
                </c:pt>
                <c:pt idx="2">
                  <c:v>121.05583262853105</c:v>
                </c:pt>
                <c:pt idx="3">
                  <c:v>119.88626917145666</c:v>
                </c:pt>
                <c:pt idx="4">
                  <c:v>118.76823262758768</c:v>
                </c:pt>
                <c:pt idx="5">
                  <c:v>120.1445504657782</c:v>
                </c:pt>
                <c:pt idx="6">
                  <c:v>122.62267218817844</c:v>
                </c:pt>
                <c:pt idx="7">
                  <c:v>125.30892018400471</c:v>
                </c:pt>
                <c:pt idx="8">
                  <c:v>128.53761573837374</c:v>
                </c:pt>
                <c:pt idx="9">
                  <c:v>135.53823645084972</c:v>
                </c:pt>
                <c:pt idx="10">
                  <c:v>139.77610290428083</c:v>
                </c:pt>
                <c:pt idx="11">
                  <c:v>123.68833350643001</c:v>
                </c:pt>
                <c:pt idx="12">
                  <c:v>140.84141343561663</c:v>
                </c:pt>
                <c:pt idx="13">
                  <c:v>142.03121523109039</c:v>
                </c:pt>
                <c:pt idx="14">
                  <c:v>146.34314721680164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18F-4956-9DFA-D5E8F492008D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8F-4956-9DFA-D5E8F492008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122.67467843831243</c:v>
                </c:pt>
                <c:pt idx="1">
                  <c:v>114.13644005303117</c:v>
                </c:pt>
                <c:pt idx="2">
                  <c:v>103.56266317302304</c:v>
                </c:pt>
                <c:pt idx="3">
                  <c:v>109.55891702867662</c:v>
                </c:pt>
                <c:pt idx="4">
                  <c:v>103.38656304349531</c:v>
                </c:pt>
                <c:pt idx="5">
                  <c:v>91.833107411598093</c:v>
                </c:pt>
                <c:pt idx="6">
                  <c:v>87.947445500216389</c:v>
                </c:pt>
                <c:pt idx="7">
                  <c:v>86.756121536327299</c:v>
                </c:pt>
                <c:pt idx="8">
                  <c:v>87.035606459884846</c:v>
                </c:pt>
                <c:pt idx="9">
                  <c:v>100.49532627038462</c:v>
                </c:pt>
                <c:pt idx="10">
                  <c:v>92.056526865123786</c:v>
                </c:pt>
                <c:pt idx="11">
                  <c:v>91.585673593111309</c:v>
                </c:pt>
                <c:pt idx="12">
                  <c:v>106.57093538393481</c:v>
                </c:pt>
                <c:pt idx="13">
                  <c:v>113.69705535746925</c:v>
                </c:pt>
                <c:pt idx="14">
                  <c:v>119.49541410002355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18F-4956-9DFA-D5E8F492008D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18F-4956-9DFA-D5E8F492008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104.42959696209479</c:v>
                </c:pt>
                <c:pt idx="1">
                  <c:v>105.74968053512582</c:v>
                </c:pt>
                <c:pt idx="2">
                  <c:v>105.42523086964977</c:v>
                </c:pt>
                <c:pt idx="3">
                  <c:v>104.29065924603525</c:v>
                </c:pt>
                <c:pt idx="4">
                  <c:v>102.67334412146815</c:v>
                </c:pt>
                <c:pt idx="5">
                  <c:v>104.71269911000968</c:v>
                </c:pt>
                <c:pt idx="6">
                  <c:v>105.26727769394108</c:v>
                </c:pt>
                <c:pt idx="7">
                  <c:v>106.58339225319824</c:v>
                </c:pt>
                <c:pt idx="8">
                  <c:v>109.3545364612408</c:v>
                </c:pt>
                <c:pt idx="9">
                  <c:v>110.68992605794205</c:v>
                </c:pt>
                <c:pt idx="10">
                  <c:v>110.65264704171621</c:v>
                </c:pt>
                <c:pt idx="11">
                  <c:v>103.48277604746747</c:v>
                </c:pt>
                <c:pt idx="12">
                  <c:v>106.3434886013311</c:v>
                </c:pt>
                <c:pt idx="13">
                  <c:v>108.49722159840941</c:v>
                </c:pt>
                <c:pt idx="14">
                  <c:v>110.62680005145273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18F-4956-9DFA-D5E8F4920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237376"/>
        <c:axId val="433712512"/>
      </c:lineChart>
      <c:catAx>
        <c:axId val="33923737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712512"/>
        <c:crossesAt val="100"/>
        <c:auto val="1"/>
        <c:lblAlgn val="ctr"/>
        <c:lblOffset val="200"/>
        <c:noMultiLvlLbl val="0"/>
      </c:catAx>
      <c:valAx>
        <c:axId val="433712512"/>
        <c:scaling>
          <c:orientation val="minMax"/>
          <c:min val="8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237376"/>
        <c:crossesAt val="1"/>
        <c:crossBetween val="between"/>
        <c:majorUnit val="20"/>
      </c:valAx>
      <c:catAx>
        <c:axId val="33923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433713088"/>
        <c:crossesAt val="0"/>
        <c:auto val="1"/>
        <c:lblAlgn val="ctr"/>
        <c:lblOffset val="100"/>
        <c:noMultiLvlLbl val="0"/>
      </c:catAx>
      <c:valAx>
        <c:axId val="433713088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237888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2.3469014848371432</c:v>
                </c:pt>
                <c:pt idx="1">
                  <c:v>2.1938212438495506</c:v>
                </c:pt>
                <c:pt idx="2">
                  <c:v>2.5071452016566438</c:v>
                </c:pt>
                <c:pt idx="3">
                  <c:v>2.4589464502496821</c:v>
                </c:pt>
                <c:pt idx="4">
                  <c:v>2.4742727362038628</c:v>
                </c:pt>
                <c:pt idx="5">
                  <c:v>2.6421213627304527</c:v>
                </c:pt>
                <c:pt idx="6">
                  <c:v>2.4606766346729563</c:v>
                </c:pt>
                <c:pt idx="7">
                  <c:v>2.5019243447670583</c:v>
                </c:pt>
                <c:pt idx="8">
                  <c:v>2.4608799941356221</c:v>
                </c:pt>
                <c:pt idx="9">
                  <c:v>2.3369308191822493</c:v>
                </c:pt>
                <c:pt idx="10">
                  <c:v>2.3239731324798614</c:v>
                </c:pt>
                <c:pt idx="11">
                  <c:v>2.4103010385025323</c:v>
                </c:pt>
                <c:pt idx="12">
                  <c:v>2.1546103877233742</c:v>
                </c:pt>
                <c:pt idx="13">
                  <c:v>2.0915835753805014</c:v>
                </c:pt>
                <c:pt idx="14">
                  <c:v>2.0419246481072988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89-481C-855B-6790D0BE198C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89-481C-855B-6790D0BE198C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89-481C-855B-6790D0BE198C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89-481C-855B-6790D0BE198C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89-481C-855B-6790D0BE198C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89-481C-855B-6790D0BE198C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89-481C-855B-6790D0BE198C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89-481C-855B-6790D0BE198C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289-481C-855B-6790D0BE198C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89-481C-855B-6790D0BE198C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89-481C-855B-6790D0BE198C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89-481C-855B-6790D0BE198C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27.069197277211714</c:v>
                </c:pt>
                <c:pt idx="1">
                  <c:v>29.953067952920247</c:v>
                </c:pt>
                <c:pt idx="2">
                  <c:v>29.9988236776721</c:v>
                </c:pt>
                <c:pt idx="3">
                  <c:v>29.921059878063417</c:v>
                </c:pt>
                <c:pt idx="4">
                  <c:v>30.120334972735403</c:v>
                </c:pt>
                <c:pt idx="5">
                  <c:v>30.12127157901925</c:v>
                </c:pt>
                <c:pt idx="6">
                  <c:v>30.565855784504713</c:v>
                </c:pt>
                <c:pt idx="7">
                  <c:v>30.784788186178631</c:v>
                </c:pt>
                <c:pt idx="8">
                  <c:v>30.824618257114857</c:v>
                </c:pt>
                <c:pt idx="9">
                  <c:v>31.535081948588555</c:v>
                </c:pt>
                <c:pt idx="10">
                  <c:v>32.343351091916134</c:v>
                </c:pt>
                <c:pt idx="11">
                  <c:v>31.038029582966502</c:v>
                </c:pt>
                <c:pt idx="12">
                  <c:v>33.12490288566876</c:v>
                </c:pt>
                <c:pt idx="13">
                  <c:v>32.809941855371846</c:v>
                </c:pt>
                <c:pt idx="14">
                  <c:v>32.998028515822647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C289-481C-855B-6790D0BE198C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89-481C-855B-6790D0BE198C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289-481C-855B-6790D0BE198C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289-481C-855B-6790D0BE198C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289-481C-855B-6790D0BE198C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289-481C-855B-6790D0BE198C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289-481C-855B-6790D0BE198C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289-481C-855B-6790D0BE198C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289-481C-855B-6790D0BE198C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289-481C-855B-6790D0BE198C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289-481C-855B-6790D0BE198C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289-481C-855B-6790D0BE198C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6.6894824672119988</c:v>
                </c:pt>
                <c:pt idx="1">
                  <c:v>5.9542389827805442</c:v>
                </c:pt>
                <c:pt idx="2">
                  <c:v>5.4334164303526427</c:v>
                </c:pt>
                <c:pt idx="3">
                  <c:v>5.7890397829147799</c:v>
                </c:pt>
                <c:pt idx="4">
                  <c:v>5.5510466489860217</c:v>
                </c:pt>
                <c:pt idx="5">
                  <c:v>4.8743844594396766</c:v>
                </c:pt>
                <c:pt idx="6">
                  <c:v>4.6413069235066127</c:v>
                </c:pt>
                <c:pt idx="7">
                  <c:v>4.5123791737902827</c:v>
                </c:pt>
                <c:pt idx="8">
                  <c:v>4.418915554185193</c:v>
                </c:pt>
                <c:pt idx="9">
                  <c:v>4.9502744027793932</c:v>
                </c:pt>
                <c:pt idx="10">
                  <c:v>4.5098069182339584</c:v>
                </c:pt>
                <c:pt idx="11">
                  <c:v>4.8656876243269744</c:v>
                </c:pt>
                <c:pt idx="12">
                  <c:v>5.3065748199966425</c:v>
                </c:pt>
                <c:pt idx="13">
                  <c:v>5.5606063370510528</c:v>
                </c:pt>
                <c:pt idx="14">
                  <c:v>5.7045069939636992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C289-481C-855B-6790D0BE198C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289-481C-855B-6790D0BE198C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289-481C-855B-6790D0BE198C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289-481C-855B-6790D0BE198C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289-481C-855B-6790D0BE198C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289-481C-855B-6790D0BE198C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289-481C-855B-6790D0BE198C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289-481C-855B-6790D0BE198C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289-481C-855B-6790D0BE198C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289-481C-855B-6790D0BE198C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289-481C-855B-6790D0BE198C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C289-481C-855B-6790D0BE198C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63.894418770739151</c:v>
                </c:pt>
                <c:pt idx="1">
                  <c:v>61.898871820449649</c:v>
                </c:pt>
                <c:pt idx="2">
                  <c:v>62.060614690318616</c:v>
                </c:pt>
                <c:pt idx="3">
                  <c:v>61.830953888772122</c:v>
                </c:pt>
                <c:pt idx="4">
                  <c:v>61.854345642074712</c:v>
                </c:pt>
                <c:pt idx="5">
                  <c:v>62.362222598810625</c:v>
                </c:pt>
                <c:pt idx="6">
                  <c:v>62.332160657315725</c:v>
                </c:pt>
                <c:pt idx="7">
                  <c:v>62.200908295264036</c:v>
                </c:pt>
                <c:pt idx="8">
                  <c:v>62.295586194564336</c:v>
                </c:pt>
                <c:pt idx="9">
                  <c:v>61.177712829449817</c:v>
                </c:pt>
                <c:pt idx="10">
                  <c:v>60.82286885737004</c:v>
                </c:pt>
                <c:pt idx="11">
                  <c:v>61.685981754204001</c:v>
                </c:pt>
                <c:pt idx="12">
                  <c:v>59.413911906611219</c:v>
                </c:pt>
                <c:pt idx="13">
                  <c:v>59.537868232196587</c:v>
                </c:pt>
                <c:pt idx="14">
                  <c:v>59.255539842106366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C289-481C-855B-6790D0BE1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906560"/>
        <c:axId val="433715392"/>
      </c:areaChart>
      <c:catAx>
        <c:axId val="33990656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715392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43371539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906560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546240"/>
        <c:axId val="34144185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546240"/>
        <c:axId val="341441856"/>
      </c:lineChart>
      <c:dateAx>
        <c:axId val="2575462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1441856"/>
        <c:crosses val="autoZero"/>
        <c:auto val="0"/>
        <c:lblOffset val="300"/>
        <c:baseTimeUnit val="days"/>
      </c:dateAx>
      <c:valAx>
        <c:axId val="34144185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754624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CD-4F5D-9A5E-06A93BC0D74B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CD-4F5D-9A5E-06A93BC0D74B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CD-4F5D-9A5E-06A93BC0D74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-9.9346740438440051</c:v>
                </c:pt>
                <c:pt idx="1">
                  <c:v>20.882911184497633</c:v>
                </c:pt>
                <c:pt idx="2">
                  <c:v>4.5731257829074279</c:v>
                </c:pt>
                <c:pt idx="3">
                  <c:v>1.3982310896995198</c:v>
                </c:pt>
                <c:pt idx="4">
                  <c:v>2.8327268781922932</c:v>
                </c:pt>
                <c:pt idx="5">
                  <c:v>2.102063339164606</c:v>
                </c:pt>
                <c:pt idx="6">
                  <c:v>8.8701441432768249</c:v>
                </c:pt>
                <c:pt idx="7">
                  <c:v>0.79479858321973573</c:v>
                </c:pt>
                <c:pt idx="8">
                  <c:v>2.5799835182645614</c:v>
                </c:pt>
                <c:pt idx="9">
                  <c:v>1.3457253363886368</c:v>
                </c:pt>
                <c:pt idx="10">
                  <c:v>5.4799228622111951</c:v>
                </c:pt>
                <c:pt idx="11">
                  <c:v>1.6561654798806114</c:v>
                </c:pt>
                <c:pt idx="12">
                  <c:v>17.541758956502495</c:v>
                </c:pt>
                <c:pt idx="13">
                  <c:v>0.55633613717722685</c:v>
                </c:pt>
                <c:pt idx="14">
                  <c:v>1.1876436636065746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5CD-4F5D-9A5E-06A93BC0D74B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5CD-4F5D-9A5E-06A93BC0D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3263616"/>
        <c:axId val="327312512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Parma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127.38159178443625</c:v>
                </c:pt>
                <c:pt idx="1">
                  <c:v>153.98257646217942</c:v>
                </c:pt>
                <c:pt idx="2">
                  <c:v>161.02439336755648</c:v>
                </c:pt>
                <c:pt idx="3">
                  <c:v>163.27588649762171</c:v>
                </c:pt>
                <c:pt idx="4">
                  <c:v>167.90104642004658</c:v>
                </c:pt>
                <c:pt idx="5">
                  <c:v>171.43043276291615</c:v>
                </c:pt>
                <c:pt idx="6">
                  <c:v>186.63655925443007</c:v>
                </c:pt>
                <c:pt idx="7">
                  <c:v>188.11994398315434</c:v>
                </c:pt>
                <c:pt idx="8">
                  <c:v>192.97340753248824</c:v>
                </c:pt>
                <c:pt idx="9">
                  <c:v>195.57029957014544</c:v>
                </c:pt>
                <c:pt idx="10">
                  <c:v>206.28740112798477</c:v>
                </c:pt>
                <c:pt idx="11">
                  <c:v>209.70386185480933</c:v>
                </c:pt>
                <c:pt idx="12">
                  <c:v>246.48960782385697</c:v>
                </c:pt>
                <c:pt idx="13">
                  <c:v>247.86091858656752</c:v>
                </c:pt>
                <c:pt idx="14">
                  <c:v>250.80462308071796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5CD-4F5D-9A5E-06A93BC0D74B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5CD-4F5D-9A5E-06A93BC0D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263104"/>
        <c:axId val="327311936"/>
      </c:lineChart>
      <c:catAx>
        <c:axId val="43326310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311936"/>
        <c:crossesAt val="100"/>
        <c:auto val="1"/>
        <c:lblAlgn val="ctr"/>
        <c:lblOffset val="100"/>
        <c:noMultiLvlLbl val="0"/>
      </c:catAx>
      <c:valAx>
        <c:axId val="327311936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263104"/>
        <c:crosses val="autoZero"/>
        <c:crossBetween val="between"/>
      </c:valAx>
      <c:catAx>
        <c:axId val="4332636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27312512"/>
        <c:crossesAt val="0"/>
        <c:auto val="1"/>
        <c:lblAlgn val="ctr"/>
        <c:lblOffset val="100"/>
        <c:noMultiLvlLbl val="0"/>
      </c:catAx>
      <c:valAx>
        <c:axId val="32731251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263616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17.541758956502495</c:v>
                </c:pt>
                <c:pt idx="1">
                  <c:v>0.55633613717722685</c:v>
                </c:pt>
                <c:pt idx="2">
                  <c:v>1.1876436636065746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47-4BA8-8ACC-183356355A6C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147-4BA8-8ACC-183356355A6C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147-4BA8-8ACC-183356355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3266176"/>
        <c:axId val="327314816"/>
      </c:barChart>
      <c:catAx>
        <c:axId val="4332661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7314816"/>
        <c:crosses val="autoZero"/>
        <c:auto val="1"/>
        <c:lblAlgn val="ctr"/>
        <c:lblOffset val="200"/>
        <c:noMultiLvlLbl val="0"/>
      </c:catAx>
      <c:valAx>
        <c:axId val="32731481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3266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40.264627111029277</c:v>
                </c:pt>
                <c:pt idx="1">
                  <c:v>43.567412076167706</c:v>
                </c:pt>
                <c:pt idx="2">
                  <c:v>60.732251781623667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01-4AE1-8E7F-E0706C8A45E4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01-4AE1-8E7F-E0706C8A45E4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701-4AE1-8E7F-E0706C8A4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33382912"/>
        <c:axId val="327317120"/>
      </c:barChart>
      <c:catAx>
        <c:axId val="4333829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327317120"/>
        <c:crosses val="autoZero"/>
        <c:auto val="1"/>
        <c:lblAlgn val="ctr"/>
        <c:lblOffset val="200"/>
        <c:noMultiLvlLbl val="0"/>
      </c:catAx>
      <c:valAx>
        <c:axId val="32731712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33382912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C3-4C04-868D-D0562D545CA2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C3-4C04-868D-D0562D545CA2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C3-4C04-868D-D0562D545CA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-24.609596469821671</c:v>
                </c:pt>
                <c:pt idx="1">
                  <c:v>-12.438405835516853</c:v>
                </c:pt>
                <c:pt idx="2">
                  <c:v>24.520675115096612</c:v>
                </c:pt>
                <c:pt idx="3">
                  <c:v>3.8604680149046722</c:v>
                </c:pt>
                <c:pt idx="4">
                  <c:v>1.5482851631478889</c:v>
                </c:pt>
                <c:pt idx="5">
                  <c:v>10.441111946146986</c:v>
                </c:pt>
                <c:pt idx="6">
                  <c:v>10.96544355812199</c:v>
                </c:pt>
                <c:pt idx="7">
                  <c:v>12.944292441254234</c:v>
                </c:pt>
                <c:pt idx="8">
                  <c:v>-5.4061285765828355</c:v>
                </c:pt>
                <c:pt idx="9">
                  <c:v>-22.167356289098329</c:v>
                </c:pt>
                <c:pt idx="10">
                  <c:v>0.23855200692051159</c:v>
                </c:pt>
                <c:pt idx="11">
                  <c:v>-11.261128292236434</c:v>
                </c:pt>
                <c:pt idx="12">
                  <c:v>17.244001227167537</c:v>
                </c:pt>
                <c:pt idx="13">
                  <c:v>11.004917353011322</c:v>
                </c:pt>
                <c:pt idx="14">
                  <c:v>8.9314805166025746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CC3-4C04-868D-D0562D545CA2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CC3-4C04-868D-D0562D545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39559424"/>
        <c:axId val="434872896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Parma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118.89657838179761</c:v>
                </c:pt>
                <c:pt idx="1">
                  <c:v>104.10773943812623</c:v>
                </c:pt>
                <c:pt idx="2">
                  <c:v>129.6356599954205</c:v>
                </c:pt>
                <c:pt idx="3">
                  <c:v>134.64020318545428</c:v>
                </c:pt>
                <c:pt idx="4">
                  <c:v>136.72481747500683</c:v>
                </c:pt>
                <c:pt idx="5">
                  <c:v>151.0004087257374</c:v>
                </c:pt>
                <c:pt idx="6">
                  <c:v>167.55827331709165</c:v>
                </c:pt>
                <c:pt idx="7">
                  <c:v>189.24750622477202</c:v>
                </c:pt>
                <c:pt idx="8">
                  <c:v>179.01654271028426</c:v>
                </c:pt>
                <c:pt idx="9">
                  <c:v>139.33330787126968</c:v>
                </c:pt>
                <c:pt idx="10">
                  <c:v>139.66569027350531</c:v>
                </c:pt>
                <c:pt idx="11">
                  <c:v>123.9377577115683</c:v>
                </c:pt>
                <c:pt idx="12">
                  <c:v>145.30958617227506</c:v>
                </c:pt>
                <c:pt idx="13">
                  <c:v>161.30078603653666</c:v>
                </c:pt>
                <c:pt idx="14">
                  <c:v>175.70733431451674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CC3-4C04-868D-D0562D545CA2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CC3-4C04-868D-D0562D545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558912"/>
        <c:axId val="434872320"/>
      </c:lineChart>
      <c:catAx>
        <c:axId val="3395589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34872320"/>
        <c:crossesAt val="100"/>
        <c:auto val="1"/>
        <c:lblAlgn val="ctr"/>
        <c:lblOffset val="100"/>
        <c:noMultiLvlLbl val="0"/>
      </c:catAx>
      <c:valAx>
        <c:axId val="43487232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558912"/>
        <c:crosses val="autoZero"/>
        <c:crossBetween val="between"/>
      </c:valAx>
      <c:catAx>
        <c:axId val="33955942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872896"/>
        <c:crossesAt val="0"/>
        <c:auto val="1"/>
        <c:lblAlgn val="ctr"/>
        <c:lblOffset val="100"/>
        <c:noMultiLvlLbl val="0"/>
      </c:catAx>
      <c:valAx>
        <c:axId val="43487289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55942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17.244001227167537</c:v>
                </c:pt>
                <c:pt idx="1">
                  <c:v>11.004917353011322</c:v>
                </c:pt>
                <c:pt idx="2">
                  <c:v>8.9314805166025746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3B-4203-B908-69E4DA882F20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03B-4203-B908-69E4DA882F20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03B-4203-B908-69E4DA882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39559936"/>
        <c:axId val="434875200"/>
      </c:barChart>
      <c:catAx>
        <c:axId val="3395599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875200"/>
        <c:crosses val="autoZero"/>
        <c:auto val="1"/>
        <c:lblAlgn val="ctr"/>
        <c:lblOffset val="200"/>
        <c:noMultiLvlLbl val="0"/>
      </c:catAx>
      <c:valAx>
        <c:axId val="4348752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5599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31.609860983571046</c:v>
                </c:pt>
                <c:pt idx="1">
                  <c:v>35.443356465168193</c:v>
                </c:pt>
                <c:pt idx="2">
                  <c:v>38.082284977912913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87-4333-B251-9BD98C254FB2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87-4333-B251-9BD98C254FB2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687-4333-B251-9BD98C254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39561984"/>
        <c:axId val="434877504"/>
      </c:barChart>
      <c:catAx>
        <c:axId val="33956198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4877504"/>
        <c:crosses val="autoZero"/>
        <c:auto val="1"/>
        <c:lblAlgn val="ctr"/>
        <c:lblOffset val="200"/>
        <c:noMultiLvlLbl val="0"/>
      </c:catAx>
      <c:valAx>
        <c:axId val="43487750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9561984"/>
        <c:crosses val="autoZero"/>
        <c:crossBetween val="between"/>
        <c:majorUnit val="10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AD-4862-BA2B-1A782BA01FE0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AD-4862-BA2B-1A782BA01FE0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AD-4862-BA2B-1A782BA01FE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-0.71895096412391002</c:v>
                </c:pt>
                <c:pt idx="1">
                  <c:v>0.40504222994364181</c:v>
                </c:pt>
                <c:pt idx="2">
                  <c:v>-1.4151611399919606</c:v>
                </c:pt>
                <c:pt idx="3">
                  <c:v>-2.1881617596953951</c:v>
                </c:pt>
                <c:pt idx="4">
                  <c:v>-0.84847161459767895</c:v>
                </c:pt>
                <c:pt idx="5">
                  <c:v>0.70356042649259987</c:v>
                </c:pt>
                <c:pt idx="6">
                  <c:v>0.59569291961396598</c:v>
                </c:pt>
                <c:pt idx="7">
                  <c:v>1.1688713727872058</c:v>
                </c:pt>
                <c:pt idx="8">
                  <c:v>2.0351268354377172</c:v>
                </c:pt>
                <c:pt idx="9">
                  <c:v>2.0458269407274576</c:v>
                </c:pt>
                <c:pt idx="10">
                  <c:v>-0.44450174210468596</c:v>
                </c:pt>
                <c:pt idx="11">
                  <c:v>-8.3885009760621401</c:v>
                </c:pt>
                <c:pt idx="12">
                  <c:v>9.5746639670398537</c:v>
                </c:pt>
                <c:pt idx="13">
                  <c:v>0.50571629111249017</c:v>
                </c:pt>
                <c:pt idx="14">
                  <c:v>2.0100592790412097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6AD-4862-BA2B-1A782BA01FE0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6AD-4862-BA2B-1A782BA01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397632"/>
        <c:axId val="338797120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Parma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107.16254920790446</c:v>
                </c:pt>
                <c:pt idx="1">
                  <c:v>107.59660278688061</c:v>
                </c:pt>
                <c:pt idx="2">
                  <c:v>106.07393747628916</c:v>
                </c:pt>
                <c:pt idx="3">
                  <c:v>103.75286813942982</c:v>
                </c:pt>
                <c:pt idx="4">
                  <c:v>102.8725545039358</c:v>
                </c:pt>
                <c:pt idx="5">
                  <c:v>103.59632508714753</c:v>
                </c:pt>
                <c:pt idx="6">
                  <c:v>104.21344106067193</c:v>
                </c:pt>
                <c:pt idx="7">
                  <c:v>105.4315621398266</c:v>
                </c:pt>
                <c:pt idx="8">
                  <c:v>107.5772281539554</c:v>
                </c:pt>
                <c:pt idx="9">
                  <c:v>109.77807206961687</c:v>
                </c:pt>
                <c:pt idx="10">
                  <c:v>109.29010662681848</c:v>
                </c:pt>
                <c:pt idx="11">
                  <c:v>100.12230496568846</c:v>
                </c:pt>
                <c:pt idx="12">
                  <c:v>109.70867922220798</c:v>
                </c:pt>
                <c:pt idx="13">
                  <c:v>110.26349388579904</c:v>
                </c:pt>
                <c:pt idx="14">
                  <c:v>112.47985547604559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6AD-4862-BA2B-1A782BA01FE0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6AD-4862-BA2B-1A782BA01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97120"/>
        <c:axId val="338796544"/>
      </c:lineChart>
      <c:catAx>
        <c:axId val="4353971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8796544"/>
        <c:crossesAt val="100"/>
        <c:auto val="1"/>
        <c:lblAlgn val="ctr"/>
        <c:lblOffset val="200"/>
        <c:noMultiLvlLbl val="0"/>
      </c:catAx>
      <c:valAx>
        <c:axId val="338796544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397120"/>
        <c:crosses val="autoZero"/>
        <c:crossBetween val="between"/>
        <c:majorUnit val="5"/>
      </c:valAx>
      <c:catAx>
        <c:axId val="4353976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38797120"/>
        <c:crossesAt val="0"/>
        <c:auto val="1"/>
        <c:lblAlgn val="ctr"/>
        <c:lblOffset val="100"/>
        <c:noMultiLvlLbl val="0"/>
      </c:catAx>
      <c:valAx>
        <c:axId val="33879712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39763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9.5746639670398537</c:v>
                </c:pt>
                <c:pt idx="1">
                  <c:v>0.50571629111249017</c:v>
                </c:pt>
                <c:pt idx="2">
                  <c:v>2.0100592790412097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39-44F7-8466-4F0977BC3109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939-44F7-8466-4F0977BC3109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939-44F7-8466-4F0977BC3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399680"/>
        <c:axId val="338799424"/>
      </c:barChart>
      <c:catAx>
        <c:axId val="43539968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8799424"/>
        <c:crosses val="autoZero"/>
        <c:auto val="1"/>
        <c:lblAlgn val="ctr"/>
        <c:lblOffset val="200"/>
        <c:noMultiLvlLbl val="0"/>
      </c:catAx>
      <c:valAx>
        <c:axId val="33879942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399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18.074765412597582</c:v>
                </c:pt>
                <c:pt idx="1">
                  <c:v>2.2142333264426606</c:v>
                </c:pt>
                <c:pt idx="2">
                  <c:v>3.4887110398230448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65-449C-A371-55007B0DFC5D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13.734948457579076</c:v>
                </c:pt>
                <c:pt idx="1">
                  <c:v>0.33490190407121645</c:v>
                </c:pt>
                <c:pt idx="2">
                  <c:v>1.9900316673404861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565-449C-A371-55007B0DFC5D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7.9690020734714206</c:v>
                </c:pt>
                <c:pt idx="1">
                  <c:v>0.26857553968722137</c:v>
                </c:pt>
                <c:pt idx="2">
                  <c:v>1.6208291587557877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565-449C-A371-55007B0DF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506176"/>
        <c:axId val="338802304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9.5746639670398537</c:v>
                </c:pt>
                <c:pt idx="1">
                  <c:v>0.50571629111249017</c:v>
                </c:pt>
                <c:pt idx="2">
                  <c:v>2.0100592790412097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565-449C-A371-55007B0DF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506176"/>
        <c:axId val="338802304"/>
      </c:lineChart>
      <c:catAx>
        <c:axId val="43550617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8802304"/>
        <c:crosses val="autoZero"/>
        <c:auto val="1"/>
        <c:lblAlgn val="ctr"/>
        <c:lblOffset val="200"/>
        <c:noMultiLvlLbl val="0"/>
      </c:catAx>
      <c:valAx>
        <c:axId val="338802304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50617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-5.6163372535786298</c:v>
                </c:pt>
                <c:pt idx="1">
                  <c:v>2.9279782991514125</c:v>
                </c:pt>
                <c:pt idx="2">
                  <c:v>0.71666646456773897</c:v>
                </c:pt>
                <c:pt idx="3">
                  <c:v>-1.4818692272855372</c:v>
                </c:pt>
                <c:pt idx="4">
                  <c:v>0.67520993934078177</c:v>
                </c:pt>
                <c:pt idx="5">
                  <c:v>0.31112552246543856</c:v>
                </c:pt>
                <c:pt idx="6">
                  <c:v>2.9867782210175386</c:v>
                </c:pt>
                <c:pt idx="7">
                  <c:v>-1.1301331235735623</c:v>
                </c:pt>
                <c:pt idx="8">
                  <c:v>2.7386165489227565</c:v>
                </c:pt>
                <c:pt idx="9">
                  <c:v>2.1341584203905306</c:v>
                </c:pt>
                <c:pt idx="10">
                  <c:v>0.17327642378610619</c:v>
                </c:pt>
                <c:pt idx="11">
                  <c:v>-17.094210957175036</c:v>
                </c:pt>
                <c:pt idx="12">
                  <c:v>18.074765412597582</c:v>
                </c:pt>
                <c:pt idx="13">
                  <c:v>2.2142333264426606</c:v>
                </c:pt>
                <c:pt idx="14">
                  <c:v>3.4887110398230448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D8-448C-B473-51A5E3A965A4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1.5234915058843779</c:v>
                </c:pt>
                <c:pt idx="1">
                  <c:v>-3.6096572421233986</c:v>
                </c:pt>
                <c:pt idx="2">
                  <c:v>-9.9999281905133195</c:v>
                </c:pt>
                <c:pt idx="3">
                  <c:v>-3.9575888035093265</c:v>
                </c:pt>
                <c:pt idx="4">
                  <c:v>-3.9218115570672785</c:v>
                </c:pt>
                <c:pt idx="5">
                  <c:v>-3.5393202011431257</c:v>
                </c:pt>
                <c:pt idx="6">
                  <c:v>-5.2751508315430629</c:v>
                </c:pt>
                <c:pt idx="7">
                  <c:v>-0.2317616039504089</c:v>
                </c:pt>
                <c:pt idx="8">
                  <c:v>1.5433311934882399</c:v>
                </c:pt>
                <c:pt idx="9">
                  <c:v>2.4106655618439277</c:v>
                </c:pt>
                <c:pt idx="10">
                  <c:v>-3.7136047268248484</c:v>
                </c:pt>
                <c:pt idx="11">
                  <c:v>-0.93844245990395425</c:v>
                </c:pt>
                <c:pt idx="12">
                  <c:v>13.734948457579076</c:v>
                </c:pt>
                <c:pt idx="13">
                  <c:v>0.33490190407121645</c:v>
                </c:pt>
                <c:pt idx="14">
                  <c:v>1.9900316673404861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5D8-448C-B473-51A5E3A965A4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0.67250610284108614</c:v>
                </c:pt>
                <c:pt idx="1">
                  <c:v>0.5259594422273306</c:v>
                </c:pt>
                <c:pt idx="2">
                  <c:v>-0.62496076816771495</c:v>
                </c:pt>
                <c:pt idx="3">
                  <c:v>-2.7162971655007917</c:v>
                </c:pt>
                <c:pt idx="4">
                  <c:v>-0.49462582770714025</c:v>
                </c:pt>
                <c:pt idx="5">
                  <c:v>1.2416652545981677</c:v>
                </c:pt>
                <c:pt idx="6">
                  <c:v>0.19205567062325901</c:v>
                </c:pt>
                <c:pt idx="7">
                  <c:v>2.1478676152481224</c:v>
                </c:pt>
                <c:pt idx="8">
                  <c:v>1.981986989231066</c:v>
                </c:pt>
                <c:pt idx="9">
                  <c:v>1.077318632971469</c:v>
                </c:pt>
                <c:pt idx="10">
                  <c:v>-0.57391299525598738</c:v>
                </c:pt>
                <c:pt idx="11">
                  <c:v>-7.2619012726408583</c:v>
                </c:pt>
                <c:pt idx="12">
                  <c:v>7.9690020734714206</c:v>
                </c:pt>
                <c:pt idx="13">
                  <c:v>0.26857553968722137</c:v>
                </c:pt>
                <c:pt idx="14">
                  <c:v>1.6208291587557877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5D8-448C-B473-51A5E3A96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3672704"/>
        <c:axId val="473341952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96.796714364343416</c:v>
                </c:pt>
                <c:pt idx="1">
                  <c:v>99.630901155222972</c:v>
                </c:pt>
                <c:pt idx="2">
                  <c:v>100.34492241214909</c:v>
                </c:pt>
                <c:pt idx="3">
                  <c:v>98.857941885779894</c:v>
                </c:pt>
                <c:pt idx="4">
                  <c:v>99.525440535220426</c:v>
                </c:pt>
                <c:pt idx="5">
                  <c:v>99.83508958207166</c:v>
                </c:pt>
                <c:pt idx="6">
                  <c:v>102.81694229464232</c:v>
                </c:pt>
                <c:pt idx="7">
                  <c:v>101.65497397312504</c:v>
                </c:pt>
                <c:pt idx="8">
                  <c:v>104.43891391315616</c:v>
                </c:pt>
                <c:pt idx="9">
                  <c:v>106.6678057885982</c:v>
                </c:pt>
                <c:pt idx="10">
                  <c:v>106.8526359477998</c:v>
                </c:pt>
                <c:pt idx="11">
                  <c:v>88.587020945580662</c:v>
                </c:pt>
                <c:pt idx="12">
                  <c:v>104.59891716750306</c:v>
                </c:pt>
                <c:pt idx="13">
                  <c:v>106.91498125052406</c:v>
                </c:pt>
                <c:pt idx="14">
                  <c:v>110.64493600463584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5D8-448C-B473-51A5E3A965A4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128.68814420828463</c:v>
                </c:pt>
                <c:pt idx="1">
                  <c:v>124.04294329111607</c:v>
                </c:pt>
                <c:pt idx="2">
                  <c:v>111.63873803660529</c:v>
                </c:pt>
                <c:pt idx="3">
                  <c:v>107.2205358396895</c:v>
                </c:pt>
                <c:pt idx="4">
                  <c:v>103.0155484735791</c:v>
                </c:pt>
                <c:pt idx="5">
                  <c:v>99.369498356135324</c:v>
                </c:pt>
                <c:pt idx="6">
                  <c:v>94.127607437301478</c:v>
                </c:pt>
                <c:pt idx="7">
                  <c:v>93.909455784544647</c:v>
                </c:pt>
                <c:pt idx="8">
                  <c:v>95.358789709302584</c:v>
                </c:pt>
                <c:pt idx="9">
                  <c:v>97.657571213015885</c:v>
                </c:pt>
                <c:pt idx="10">
                  <c:v>94.030955032346995</c:v>
                </c:pt>
                <c:pt idx="11">
                  <c:v>93.148528624870266</c:v>
                </c:pt>
                <c:pt idx="12">
                  <c:v>105.94243102048948</c:v>
                </c:pt>
                <c:pt idx="13">
                  <c:v>106.29723423919644</c:v>
                </c:pt>
                <c:pt idx="14">
                  <c:v>108.41258286206354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5D8-448C-B473-51A5E3A965A4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109.15431720570984</c:v>
                </c:pt>
                <c:pt idx="1">
                  <c:v>109.72842464365203</c:v>
                </c:pt>
                <c:pt idx="2">
                  <c:v>109.04266503810075</c:v>
                </c:pt>
                <c:pt idx="3">
                  <c:v>106.08074221848429</c:v>
                </c:pt>
                <c:pt idx="4">
                  <c:v>105.55603946924823</c:v>
                </c:pt>
                <c:pt idx="5">
                  <c:v>106.8666921354678</c:v>
                </c:pt>
                <c:pt idx="6">
                  <c:v>107.07193567772148</c:v>
                </c:pt>
                <c:pt idx="7">
                  <c:v>109.37169910916256</c:v>
                </c:pt>
                <c:pt idx="8">
                  <c:v>111.53943195540712</c:v>
                </c:pt>
                <c:pt idx="9">
                  <c:v>112.74106703897327</c:v>
                </c:pt>
                <c:pt idx="10">
                  <c:v>112.09403140424632</c:v>
                </c:pt>
                <c:pt idx="11">
                  <c:v>103.95387351114692</c:v>
                </c:pt>
                <c:pt idx="12">
                  <c:v>112.23795984670409</c:v>
                </c:pt>
                <c:pt idx="13">
                  <c:v>112.53940355309631</c:v>
                </c:pt>
                <c:pt idx="14">
                  <c:v>114.36347502097473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5D8-448C-B473-51A5E3A96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672192"/>
        <c:axId val="338804032"/>
      </c:lineChart>
      <c:catAx>
        <c:axId val="47367219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8804032"/>
        <c:crossesAt val="100"/>
        <c:auto val="1"/>
        <c:lblAlgn val="ctr"/>
        <c:lblOffset val="200"/>
        <c:noMultiLvlLbl val="0"/>
      </c:catAx>
      <c:valAx>
        <c:axId val="338804032"/>
        <c:scaling>
          <c:orientation val="minMax"/>
          <c:min val="8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672192"/>
        <c:crossesAt val="1"/>
        <c:crossBetween val="between"/>
        <c:majorUnit val="10"/>
      </c:valAx>
      <c:catAx>
        <c:axId val="47367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73341952"/>
        <c:crossesAt val="0"/>
        <c:auto val="1"/>
        <c:lblAlgn val="ctr"/>
        <c:lblOffset val="100"/>
        <c:noMultiLvlLbl val="0"/>
      </c:catAx>
      <c:valAx>
        <c:axId val="47334195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67270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971008"/>
        <c:axId val="36806124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71008"/>
        <c:axId val="368061248"/>
      </c:lineChart>
      <c:dateAx>
        <c:axId val="2929710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61248"/>
        <c:crosses val="autoZero"/>
        <c:auto val="0"/>
        <c:lblOffset val="300"/>
        <c:baseTimeUnit val="days"/>
      </c:dateAx>
      <c:valAx>
        <c:axId val="36806124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297100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Parma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0AD-46D3-9557-884DD554ED36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AD-46D3-9557-884DD554ED36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0AD-46D3-9557-884DD554ED3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-2.4217430029586429</c:v>
                </c:pt>
                <c:pt idx="1">
                  <c:v>0.4145665294432721</c:v>
                </c:pt>
                <c:pt idx="2">
                  <c:v>0.94874956841894953</c:v>
                </c:pt>
                <c:pt idx="3">
                  <c:v>0.69750498588552201</c:v>
                </c:pt>
                <c:pt idx="4">
                  <c:v>-0.40096199543594446</c:v>
                </c:pt>
                <c:pt idx="5">
                  <c:v>1.8557736337405428</c:v>
                </c:pt>
                <c:pt idx="6">
                  <c:v>-1.7558048322907638</c:v>
                </c:pt>
                <c:pt idx="7">
                  <c:v>2.8150443168895256</c:v>
                </c:pt>
                <c:pt idx="8">
                  <c:v>1.9363500700172009</c:v>
                </c:pt>
                <c:pt idx="9">
                  <c:v>2.106547775787404</c:v>
                </c:pt>
                <c:pt idx="10">
                  <c:v>-2.5503641130588561</c:v>
                </c:pt>
                <c:pt idx="11">
                  <c:v>-1.5838103054053865</c:v>
                </c:pt>
                <c:pt idx="12">
                  <c:v>1.9303108379646661</c:v>
                </c:pt>
                <c:pt idx="13">
                  <c:v>-0.30046185700178807</c:v>
                </c:pt>
                <c:pt idx="14">
                  <c:v>0.79426827680868506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0AD-46D3-9557-884DD554ED36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0AD-46D3-9557-884DD554E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3402880"/>
        <c:axId val="473344832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Parma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106.91944234271782</c:v>
                </c:pt>
                <c:pt idx="1">
                  <c:v>107.36269456413811</c:v>
                </c:pt>
                <c:pt idx="2">
                  <c:v>108.38129766545833</c:v>
                </c:pt>
                <c:pt idx="3">
                  <c:v>109.13726262044233</c:v>
                </c:pt>
                <c:pt idx="4">
                  <c:v>108.69966367447522</c:v>
                </c:pt>
                <c:pt idx="5">
                  <c:v>110.71688337291079</c:v>
                </c:pt>
                <c:pt idx="6">
                  <c:v>108.77291098448748</c:v>
                </c:pt>
                <c:pt idx="7">
                  <c:v>111.83491663347161</c:v>
                </c:pt>
                <c:pt idx="8">
                  <c:v>114.0004321200075</c:v>
                </c:pt>
                <c:pt idx="9">
                  <c:v>116.40190568721955</c:v>
                </c:pt>
                <c:pt idx="10">
                  <c:v>113.4332332576561</c:v>
                </c:pt>
                <c:pt idx="11">
                  <c:v>111.63666601956682</c:v>
                </c:pt>
                <c:pt idx="12">
                  <c:v>113.79160068288493</c:v>
                </c:pt>
                <c:pt idx="13">
                  <c:v>113.44970032636108</c:v>
                </c:pt>
                <c:pt idx="14">
                  <c:v>114.35079530618789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C0AD-46D3-9557-884DD554ED36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0AD-46D3-9557-884DD554E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402368"/>
        <c:axId val="473344256"/>
      </c:lineChart>
      <c:catAx>
        <c:axId val="4734023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73344256"/>
        <c:crossesAt val="100"/>
        <c:auto val="1"/>
        <c:lblAlgn val="ctr"/>
        <c:lblOffset val="100"/>
        <c:noMultiLvlLbl val="0"/>
      </c:catAx>
      <c:valAx>
        <c:axId val="473344256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402368"/>
        <c:crosses val="autoZero"/>
        <c:crossBetween val="between"/>
      </c:valAx>
      <c:catAx>
        <c:axId val="47340288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344832"/>
        <c:crossesAt val="0"/>
        <c:auto val="1"/>
        <c:lblAlgn val="ctr"/>
        <c:lblOffset val="100"/>
        <c:noMultiLvlLbl val="0"/>
      </c:catAx>
      <c:valAx>
        <c:axId val="47334483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402880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Parma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70.679607480729928</c:v>
                </c:pt>
                <c:pt idx="1">
                  <c:v>70.529947880490681</c:v>
                </c:pt>
                <c:pt idx="2">
                  <c:v>70.282552422354854</c:v>
                </c:pt>
                <c:pt idx="3">
                  <c:v>72.517035184443472</c:v>
                </c:pt>
                <c:pt idx="4">
                  <c:v>73.052274867134486</c:v>
                </c:pt>
                <c:pt idx="5">
                  <c:v>73.557175232598198</c:v>
                </c:pt>
                <c:pt idx="6">
                  <c:v>71.953264227630456</c:v>
                </c:pt>
                <c:pt idx="7">
                  <c:v>73.30022207412145</c:v>
                </c:pt>
                <c:pt idx="8">
                  <c:v>73.085805651077024</c:v>
                </c:pt>
                <c:pt idx="9">
                  <c:v>73.724682347562393</c:v>
                </c:pt>
                <c:pt idx="10">
                  <c:v>72.048718163348695</c:v>
                </c:pt>
                <c:pt idx="11">
                  <c:v>71.21308364114104</c:v>
                </c:pt>
                <c:pt idx="12">
                  <c:v>72.74332943348503</c:v>
                </c:pt>
                <c:pt idx="13">
                  <c:v>72.100064838338596</c:v>
                </c:pt>
                <c:pt idx="14">
                  <c:v>72.226966410527979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40A-4F7B-B91C-CCFD8DB49601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40A-4F7B-B91C-CCFD8DB49601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68.007090978759692</c:v>
                </c:pt>
                <c:pt idx="1">
                  <c:v>67.729626350151122</c:v>
                </c:pt>
                <c:pt idx="2">
                  <c:v>67.640918488718128</c:v>
                </c:pt>
                <c:pt idx="3">
                  <c:v>67.900468000479506</c:v>
                </c:pt>
                <c:pt idx="4">
                  <c:v>67.620435989974823</c:v>
                </c:pt>
                <c:pt idx="5">
                  <c:v>68.301638232074083</c:v>
                </c:pt>
                <c:pt idx="6">
                  <c:v>66.966795423161614</c:v>
                </c:pt>
                <c:pt idx="7">
                  <c:v>68.545297285860357</c:v>
                </c:pt>
                <c:pt idx="8">
                  <c:v>69.316336122245602</c:v>
                </c:pt>
                <c:pt idx="9">
                  <c:v>70.239763675605687</c:v>
                </c:pt>
                <c:pt idx="10">
                  <c:v>68.576874293129947</c:v>
                </c:pt>
                <c:pt idx="11">
                  <c:v>67.110119893419622</c:v>
                </c:pt>
                <c:pt idx="12">
                  <c:v>68.594889424552335</c:v>
                </c:pt>
                <c:pt idx="13">
                  <c:v>68.174883784230005</c:v>
                </c:pt>
                <c:pt idx="14">
                  <c:v>68.523112829468943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40A-4F7B-B91C-CCFD8DB49601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40A-4F7B-B91C-CCFD8DB49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507328"/>
        <c:axId val="473347136"/>
      </c:lineChart>
      <c:catAx>
        <c:axId val="4735073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347136"/>
        <c:crosses val="autoZero"/>
        <c:auto val="1"/>
        <c:lblAlgn val="ctr"/>
        <c:lblOffset val="100"/>
        <c:tickLblSkip val="2"/>
        <c:noMultiLvlLbl val="0"/>
      </c:catAx>
      <c:valAx>
        <c:axId val="473347136"/>
        <c:scaling>
          <c:orientation val="minMax"/>
          <c:min val="64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507328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Parma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AC-4B70-9472-CFE637EAEC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3.7811705486605449</c:v>
                </c:pt>
                <c:pt idx="1">
                  <c:v>3.9704006801260698</c:v>
                </c:pt>
                <c:pt idx="2">
                  <c:v>3.7585913467714303</c:v>
                </c:pt>
                <c:pt idx="3">
                  <c:v>6.3661830247499136</c:v>
                </c:pt>
                <c:pt idx="4">
                  <c:v>7.4355506204823172</c:v>
                </c:pt>
                <c:pt idx="5">
                  <c:v>7.1448325522362284</c:v>
                </c:pt>
                <c:pt idx="6">
                  <c:v>6.93014953247111</c:v>
                </c:pt>
                <c:pt idx="7">
                  <c:v>6.4869173021780222</c:v>
                </c:pt>
                <c:pt idx="8">
                  <c:v>5.157594549655026</c:v>
                </c:pt>
                <c:pt idx="9">
                  <c:v>4.7269361643739156</c:v>
                </c:pt>
                <c:pt idx="10">
                  <c:v>4.8187448142344032</c:v>
                </c:pt>
                <c:pt idx="11">
                  <c:v>5.7615308001507017</c:v>
                </c:pt>
                <c:pt idx="12">
                  <c:v>5.7028459396073377</c:v>
                </c:pt>
                <c:pt idx="13">
                  <c:v>5.4440742361460446</c:v>
                </c:pt>
                <c:pt idx="14">
                  <c:v>5.1280757937511252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AC-4B70-9472-CFE637EAEC3C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AC-4B70-9472-CFE637EAEC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2AC-4B70-9472-CFE637EAE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083328"/>
        <c:axId val="473833472"/>
      </c:lineChart>
      <c:catAx>
        <c:axId val="4740833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833472"/>
        <c:crosses val="autoZero"/>
        <c:auto val="1"/>
        <c:lblAlgn val="ctr"/>
        <c:lblOffset val="100"/>
        <c:tickLblSkip val="2"/>
        <c:noMultiLvlLbl val="0"/>
      </c:catAx>
      <c:valAx>
        <c:axId val="473833472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083328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Parma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73-45E3-8AC1-0DBDDF6B0AE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127.3887632720043</c:v>
                </c:pt>
                <c:pt idx="1">
                  <c:v>129.73063151496319</c:v>
                </c:pt>
                <c:pt idx="2">
                  <c:v>127.56695534222594</c:v>
                </c:pt>
                <c:pt idx="3">
                  <c:v>129.62372851983048</c:v>
                </c:pt>
                <c:pt idx="4">
                  <c:v>129.27249103915807</c:v>
                </c:pt>
                <c:pt idx="5">
                  <c:v>130.12477704229042</c:v>
                </c:pt>
                <c:pt idx="6">
                  <c:v>129.53704843499858</c:v>
                </c:pt>
                <c:pt idx="7">
                  <c:v>128.95784428265927</c:v>
                </c:pt>
                <c:pt idx="8">
                  <c:v>128.91705360375926</c:v>
                </c:pt>
                <c:pt idx="9">
                  <c:v>130.43429207116441</c:v>
                </c:pt>
                <c:pt idx="10">
                  <c:v>129.5363400769368</c:v>
                </c:pt>
                <c:pt idx="11">
                  <c:v>130.65146633869369</c:v>
                </c:pt>
                <c:pt idx="12">
                  <c:v>131.13101553700656</c:v>
                </c:pt>
                <c:pt idx="13">
                  <c:v>130.77463271063206</c:v>
                </c:pt>
                <c:pt idx="14">
                  <c:v>130.24474373152529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673-45E3-8AC1-0DBDDF6B0AE3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73-45E3-8AC1-0DBDDF6B0AE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673-45E3-8AC1-0DBDDF6B0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656192"/>
        <c:axId val="473835200"/>
      </c:lineChart>
      <c:catAx>
        <c:axId val="43565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835200"/>
        <c:crosses val="autoZero"/>
        <c:auto val="1"/>
        <c:lblAlgn val="ctr"/>
        <c:lblOffset val="100"/>
        <c:tickLblSkip val="2"/>
        <c:noMultiLvlLbl val="0"/>
      </c:catAx>
      <c:valAx>
        <c:axId val="473835200"/>
        <c:scaling>
          <c:orientation val="minMax"/>
          <c:min val="11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656192"/>
        <c:crosses val="autoZero"/>
        <c:crossBetween val="between"/>
        <c:majorUnit val="10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Parma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1C-4E81-9932-204AA2F7E2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107.84944479032372</c:v>
                </c:pt>
                <c:pt idx="1">
                  <c:v>108.98205799489088</c:v>
                </c:pt>
                <c:pt idx="2">
                  <c:v>106.97554260124087</c:v>
                </c:pt>
                <c:pt idx="3">
                  <c:v>107.87731853182642</c:v>
                </c:pt>
                <c:pt idx="4">
                  <c:v>106.4788806882971</c:v>
                </c:pt>
                <c:pt idx="5">
                  <c:v>106.14849763867673</c:v>
                </c:pt>
                <c:pt idx="6">
                  <c:v>109.24842700832987</c:v>
                </c:pt>
                <c:pt idx="7">
                  <c:v>108.10526822755162</c:v>
                </c:pt>
                <c:pt idx="8">
                  <c:v>108.01604623541311</c:v>
                </c:pt>
                <c:pt idx="9">
                  <c:v>108.80124819784723</c:v>
                </c:pt>
                <c:pt idx="10">
                  <c:v>112.42813672045894</c:v>
                </c:pt>
                <c:pt idx="11">
                  <c:v>111.79971493459031</c:v>
                </c:pt>
                <c:pt idx="12">
                  <c:v>110.9369309891719</c:v>
                </c:pt>
                <c:pt idx="13">
                  <c:v>112.21524397678994</c:v>
                </c:pt>
                <c:pt idx="14">
                  <c:v>112.69021086300816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1C-4E81-9932-204AA2F7E2BE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1C-4E81-9932-204AA2F7E2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41C-4E81-9932-204AA2F7E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658240"/>
        <c:axId val="473836352"/>
      </c:lineChart>
      <c:catAx>
        <c:axId val="43565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836352"/>
        <c:crosses val="autoZero"/>
        <c:auto val="1"/>
        <c:lblAlgn val="ctr"/>
        <c:lblOffset val="100"/>
        <c:tickLblSkip val="2"/>
        <c:noMultiLvlLbl val="0"/>
      </c:catAx>
      <c:valAx>
        <c:axId val="473836352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658240"/>
        <c:crosses val="autoZero"/>
        <c:crossBetween val="between"/>
        <c:majorUnit val="5"/>
      </c:valAx>
    </c:plotArea>
    <c:legend>
      <c:legendPos val="b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742336"/>
        <c:axId val="36806470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742336"/>
        <c:axId val="368064704"/>
      </c:lineChart>
      <c:dateAx>
        <c:axId val="2577423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64704"/>
        <c:crosses val="autoZero"/>
        <c:auto val="0"/>
        <c:lblOffset val="300"/>
        <c:baseTimeUnit val="days"/>
      </c:dateAx>
      <c:valAx>
        <c:axId val="36806470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774233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973568"/>
        <c:axId val="36810163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73568"/>
        <c:axId val="368101632"/>
      </c:lineChart>
      <c:dateAx>
        <c:axId val="2929735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101632"/>
        <c:crosses val="autoZero"/>
        <c:auto val="0"/>
        <c:lblOffset val="300"/>
        <c:baseTimeUnit val="days"/>
      </c:dateAx>
      <c:valAx>
        <c:axId val="36810163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297356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60777472"/>
        <c:axId val="36810508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777472"/>
        <c:axId val="368105088"/>
      </c:lineChart>
      <c:dateAx>
        <c:axId val="2607774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105088"/>
        <c:crosses val="autoZero"/>
        <c:auto val="0"/>
        <c:lblOffset val="300"/>
        <c:baseTimeUnit val="days"/>
      </c:dateAx>
      <c:valAx>
        <c:axId val="36810508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6077747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CB-4F7E-856C-F4A44EA0F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2289280"/>
        <c:axId val="43279155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CB-4F7E-856C-F4A44EA0F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289280"/>
        <c:axId val="432791552"/>
      </c:lineChart>
      <c:dateAx>
        <c:axId val="4322892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791552"/>
        <c:crosses val="autoZero"/>
        <c:auto val="0"/>
        <c:lblOffset val="300"/>
        <c:baseTimeUnit val="days"/>
      </c:dateAx>
      <c:valAx>
        <c:axId val="43279155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228928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1127759</xdr:colOff>
      <xdr:row>2</xdr:row>
      <xdr:rowOff>0</xdr:rowOff>
    </xdr:from>
    <xdr:to>
      <xdr:col>5</xdr:col>
      <xdr:colOff>28995</xdr:colOff>
      <xdr:row>6</xdr:row>
      <xdr:rowOff>57840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xmlns="" id="{6ADC69D5-B066-4679-9BBF-659EDB3EBF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7759" y="259080"/>
          <a:ext cx="1979716" cy="57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F7AE73E-28C1-49AD-B371-9940463FFB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DA1801D9-4583-4969-8D87-9719952B8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AE276115-2F69-449E-8241-C1B71B9DA0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274E320C-8F15-4D0E-8930-6676C20CE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D9ACDF1F-83BC-47F3-AD9C-2AFD587131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965A18F9-517E-4D48-8F88-F082C1A683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="" xmlns:a16="http://schemas.microsoft.com/office/drawing/2014/main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="" xmlns:a16="http://schemas.microsoft.com/office/drawing/2014/main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="" xmlns:a16="http://schemas.microsoft.com/office/drawing/2014/main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="" xmlns:a16="http://schemas.microsoft.com/office/drawing/2014/main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="" xmlns:a16="http://schemas.microsoft.com/office/drawing/2014/main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7F52E34B-B735-49AC-9448-99821D9DED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9F885FA4-A7B9-488B-9DFB-A53AF89579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E21CB8FB-4B51-4C7E-B71D-598C4DA51C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27E7272E-511A-4254-8865-3E4468D72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B2020EF6-A43A-4EF7-A637-1D56C67194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215B791E-048D-41DA-B27E-8B28D7D9AA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1121A0AB-81F8-4F35-BE41-780F57A97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:a16="http://schemas.microsoft.com/office/drawing/2014/main" xmlns="" id="{826B749D-8F92-40A4-A16F-16C3F6631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:a16="http://schemas.microsoft.com/office/drawing/2014/main" xmlns="" id="{90258A7A-95C1-46E0-8E3B-8A08D767B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:a16="http://schemas.microsoft.com/office/drawing/2014/main" xmlns="" id="{6A3FD96D-8AC1-4E9C-B112-5D7EC00BF2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B9E818FA-B21D-4B67-A74D-528CCF9EE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5DD0F4D8-4789-4489-8F17-961D11DABD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73D7F5B1-AB6E-471F-A923-65BA1B4B7F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71B4E471-3CF8-4A41-A409-D0E069419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2F54767E-77DF-4434-9E65-44C59E977D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:a16="http://schemas.microsoft.com/office/drawing/2014/main" xmlns="" id="{9271937D-82A3-45E9-8FC8-8402031461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:a16="http://schemas.microsoft.com/office/drawing/2014/main" xmlns="" id="{E0ADE3BF-3A9C-44CB-A78B-00D9DCACBD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02F60447-99E0-48CA-958A-9EF746037A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72A49EBF-D46C-410B-8DAA-DE4B433EE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85C13693-5F34-4BD6-A56A-240AB495E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1F1F085D-56E3-473D-96F4-47307F78E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EB0844A2-5A70-48B7-8F9D-9AE74874DA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:a16="http://schemas.microsoft.com/office/drawing/2014/main" xmlns="" id="{82D5CAEC-B9AC-4BC0-9C4A-74A97AA49D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xmlns="" id="{DC3108C1-FE3C-483D-9FA4-CB2D8E4313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E40AF81-4BE7-460D-8787-93A2BC5F2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xmlns="" id="{52D331EE-BD45-42B9-BEF7-B72A16A23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E00D62B1-521B-42AC-AD3D-B5C19A10BD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82B2972A-B4D2-4CA7-9ABF-978B99D67D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34EC93DB-DB29-47E0-AB30-CE04A743A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9426266A-2315-4CA5-9709-1FB3CAE45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xmlns="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E879854E-6FB9-424E-AB05-F4DDE41DFB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D85E304C-1EA0-493B-BD65-1ACA0DEA45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EFD3ECD5-6543-4693-9648-2952FEE333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C8BD2FA8-9091-4EFE-A416-99A1DB28B8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16C7A5ED-1543-444B-885A-E71D639448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A36FD023-E556-425E-81BC-92ADF52A74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A9C12784-A0BB-432A-B63B-5E6F369781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D5518751-6A8E-472D-B825-FD7EA79BAC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38E907A3-F760-4D0E-8251-56608DA34E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:a16="http://schemas.microsoft.com/office/drawing/2014/main" xmlns="" id="{06C0BBDA-5F6D-4AD9-A272-CF61822DDE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78053B93-2EE8-4D5D-A530-1A18588003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B20" t="str">
            <v xml:space="preserve">Il quadro provinciale. </v>
          </cell>
          <cell r="D20" t="str">
            <v>Valore aggiunto: indice (2000=100) e tasso di variazione</v>
          </cell>
          <cell r="E20" t="str">
            <v>Il quadro provinciale. Valore aggiunto: indice (2000=100) e tasso di variazione</v>
          </cell>
        </row>
        <row r="21">
          <cell r="D21" t="str">
            <v>Principali variabili, tasso di variazione - 1</v>
          </cell>
          <cell r="E21" t="str">
            <v>Il quadro provinciale. Principali variabili, tasso di variazione(*) - 1 (1)</v>
          </cell>
        </row>
        <row r="22">
          <cell r="D22" t="str">
            <v>Principali variabili, tasso di variazione - 2</v>
          </cell>
          <cell r="E22" t="str">
            <v>Il quadro provinciale. Principali variabili, tasso di variazione(*) - 2</v>
          </cell>
        </row>
        <row r="23">
          <cell r="D23" t="str">
            <v>Valore aggiunto: i settori, variazione, quota e indice (2000=100)</v>
          </cell>
          <cell r="E23" t="str">
            <v>Il quadro provinciale. Valore aggiunto: i settori, variazione, quota e indice (2000=100)</v>
          </cell>
        </row>
        <row r="24">
          <cell r="D24" t="str">
            <v>Esportazioni: indice (2000=100), tasso di variazione e quota</v>
          </cell>
          <cell r="E24" t="str">
            <v>Il quadro provinciale. Esportazioni: indice (2000=100), tasso di variazione e quota</v>
          </cell>
        </row>
        <row r="25">
          <cell r="D25" t="str">
            <v>Importazioni: indice (2000=100), tasso di variazione e quota</v>
          </cell>
          <cell r="E25" t="str">
            <v>Il quadro provinciale. Importazioni: indice (2000=100), tasso di variazione e quota</v>
          </cell>
        </row>
        <row r="26">
          <cell r="D26" t="str">
            <v xml:space="preserve">Unità di lavoro </v>
          </cell>
          <cell r="E26" t="str">
            <v xml:space="preserve">Il quadro provinciale. Unità di lavoro </v>
          </cell>
        </row>
        <row r="27">
          <cell r="D27" t="str">
            <v>Unità di lavoro nei settori: indice e tasso di variazione</v>
          </cell>
          <cell r="E27" t="str">
            <v>Il quadro provinciale. Unità di lavoro nei settori: indice e tasso di variazione</v>
          </cell>
        </row>
        <row r="28">
          <cell r="D28" t="str">
            <v>Lavoro: occupati, tassi di attività, occupazione e disoccupazione</v>
          </cell>
          <cell r="E28" t="str">
            <v>Il quadro provinciale. Lavoro: occupati, tassi di attività, occupazione e disoccupazione</v>
          </cell>
        </row>
        <row r="29">
          <cell r="D29" t="str">
            <v>Indici strutturali</v>
          </cell>
          <cell r="E29" t="str">
            <v>Il quadro provinciale.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10">
          <cell r="A10">
            <v>2009</v>
          </cell>
          <cell r="D10">
            <v>127.38159178443625</v>
          </cell>
          <cell r="E10">
            <v>118.89657838179761</v>
          </cell>
          <cell r="H10">
            <v>-24.609596469821671</v>
          </cell>
          <cell r="I10">
            <v>-9.9346740438440051</v>
          </cell>
          <cell r="M10">
            <v>98.101938587469832</v>
          </cell>
          <cell r="N10">
            <v>105.096695531858</v>
          </cell>
          <cell r="O10">
            <v>122.67467843831243</v>
          </cell>
          <cell r="P10">
            <v>104.42959696209479</v>
          </cell>
          <cell r="Q10">
            <v>105.50080250765716</v>
          </cell>
          <cell r="R10">
            <v>5.1390518509859318</v>
          </cell>
          <cell r="S10">
            <v>-10.966076977114325</v>
          </cell>
          <cell r="T10">
            <v>-3.7433342772617118</v>
          </cell>
          <cell r="U10">
            <v>-0.2591831752760676</v>
          </cell>
          <cell r="V10">
            <v>-3.5172880717426525</v>
          </cell>
          <cell r="W10">
            <v>2.3469014848371432</v>
          </cell>
          <cell r="X10">
            <v>27.069197277211714</v>
          </cell>
          <cell r="Y10">
            <v>6.6894824672119988</v>
          </cell>
          <cell r="Z10">
            <v>63.894418770739151</v>
          </cell>
          <cell r="AA10">
            <v>106.91944234271782</v>
          </cell>
          <cell r="AB10">
            <v>-2.4217430029586429</v>
          </cell>
          <cell r="AC10">
            <v>-0.90219995310319989</v>
          </cell>
          <cell r="AD10">
            <v>1.9458114165928908</v>
          </cell>
          <cell r="AE10">
            <v>95.915374947633012</v>
          </cell>
          <cell r="AF10">
            <v>96.796714364343416</v>
          </cell>
          <cell r="AG10">
            <v>128.68814420828463</v>
          </cell>
          <cell r="AH10">
            <v>109.15431720570984</v>
          </cell>
          <cell r="AI10">
            <v>107.16254920790446</v>
          </cell>
          <cell r="AJ10">
            <v>-1.1641202334078504</v>
          </cell>
          <cell r="AK10">
            <v>-5.6163372535786298</v>
          </cell>
          <cell r="AL10">
            <v>1.5234915058843779</v>
          </cell>
          <cell r="AM10">
            <v>0.67250610284108614</v>
          </cell>
          <cell r="AN10">
            <v>-0.71895096412391002</v>
          </cell>
          <cell r="AO10">
            <v>70.679607480729928</v>
          </cell>
          <cell r="AP10">
            <v>68.007090978759692</v>
          </cell>
          <cell r="AQ10">
            <v>3.7811705486605449</v>
          </cell>
          <cell r="AR10">
            <v>-1.1981091384757003</v>
          </cell>
          <cell r="AS10">
            <v>32.313566432895129</v>
          </cell>
          <cell r="AT10">
            <v>30.48402165812783</v>
          </cell>
          <cell r="AU10">
            <v>30.519582280466906</v>
          </cell>
          <cell r="AV10">
            <v>25.000943498992907</v>
          </cell>
          <cell r="AW10">
            <v>127.3887632720043</v>
          </cell>
          <cell r="AX10">
            <v>107.84944479032372</v>
          </cell>
          <cell r="AY10">
            <v>-1.1227348207472287</v>
          </cell>
          <cell r="AZ10">
            <v>72.354662270951195</v>
          </cell>
        </row>
        <row r="11">
          <cell r="A11">
            <v>2010</v>
          </cell>
          <cell r="D11">
            <v>153.98257646217942</v>
          </cell>
          <cell r="E11">
            <v>104.10773943812623</v>
          </cell>
          <cell r="H11">
            <v>-12.438405835516853</v>
          </cell>
          <cell r="I11">
            <v>20.882911184497633</v>
          </cell>
          <cell r="M11">
            <v>95.856070114496873</v>
          </cell>
          <cell r="N11">
            <v>121.55998788171907</v>
          </cell>
          <cell r="O11">
            <v>114.13644005303117</v>
          </cell>
          <cell r="P11">
            <v>105.74968053512582</v>
          </cell>
          <cell r="Q11">
            <v>110.27864356922545</v>
          </cell>
          <cell r="R11">
            <v>-2.2893211951876768</v>
          </cell>
          <cell r="S11">
            <v>15.664900087054168</v>
          </cell>
          <cell r="T11">
            <v>-6.9600658375271411</v>
          </cell>
          <cell r="U11">
            <v>1.2640895028161347</v>
          </cell>
          <cell r="V11">
            <v>4.5287248513787626</v>
          </cell>
          <cell r="W11">
            <v>2.1938212438495506</v>
          </cell>
          <cell r="X11">
            <v>29.953067952920247</v>
          </cell>
          <cell r="Y11">
            <v>5.9542389827805442</v>
          </cell>
          <cell r="Z11">
            <v>61.898871820449649</v>
          </cell>
          <cell r="AA11">
            <v>107.36269456413811</v>
          </cell>
          <cell r="AB11">
            <v>0.4145665294432721</v>
          </cell>
          <cell r="AC11">
            <v>0.61243741258760753</v>
          </cell>
          <cell r="AD11">
            <v>0.82592994469294911</v>
          </cell>
          <cell r="AE11">
            <v>89.648155651857394</v>
          </cell>
          <cell r="AF11">
            <v>99.630901155222972</v>
          </cell>
          <cell r="AG11">
            <v>124.04294329111607</v>
          </cell>
          <cell r="AH11">
            <v>109.72842464365203</v>
          </cell>
          <cell r="AI11">
            <v>107.59660278688061</v>
          </cell>
          <cell r="AJ11">
            <v>-6.5341133256241024</v>
          </cell>
          <cell r="AK11">
            <v>2.9279782991514125</v>
          </cell>
          <cell r="AL11">
            <v>-3.6096572421233986</v>
          </cell>
          <cell r="AM11">
            <v>0.5259594422273306</v>
          </cell>
          <cell r="AN11">
            <v>0.40504222994364181</v>
          </cell>
          <cell r="AO11">
            <v>70.529947880490681</v>
          </cell>
          <cell r="AP11">
            <v>67.729626350151122</v>
          </cell>
          <cell r="AQ11">
            <v>3.9704006801260698</v>
          </cell>
          <cell r="AR11">
            <v>-0.27506310948188784</v>
          </cell>
          <cell r="AS11">
            <v>33.473746833097444</v>
          </cell>
          <cell r="AT11">
            <v>31.433868221686371</v>
          </cell>
          <cell r="AU11">
            <v>36.280281923765401</v>
          </cell>
          <cell r="AV11">
            <v>22.418444460736691</v>
          </cell>
          <cell r="AW11">
            <v>129.73063151496319</v>
          </cell>
          <cell r="AX11">
            <v>108.98205799489088</v>
          </cell>
          <cell r="AY11">
            <v>4.0971728147919162</v>
          </cell>
          <cell r="AZ11">
            <v>75.319157823751112</v>
          </cell>
        </row>
        <row r="12">
          <cell r="A12">
            <v>2011</v>
          </cell>
          <cell r="D12">
            <v>161.02439336755648</v>
          </cell>
          <cell r="E12">
            <v>129.6356599954205</v>
          </cell>
          <cell r="H12">
            <v>24.520675115096612</v>
          </cell>
          <cell r="I12">
            <v>4.5731257829074279</v>
          </cell>
          <cell r="M12">
            <v>108.92561648846871</v>
          </cell>
          <cell r="N12">
            <v>121.05583262853105</v>
          </cell>
          <cell r="O12">
            <v>103.56266317302304</v>
          </cell>
          <cell r="P12">
            <v>105.42523086964977</v>
          </cell>
          <cell r="Q12">
            <v>109.65377134735128</v>
          </cell>
          <cell r="R12">
            <v>13.634552677113376</v>
          </cell>
          <cell r="S12">
            <v>-0.41473782777816659</v>
          </cell>
          <cell r="T12">
            <v>-9.2641551419469828</v>
          </cell>
          <cell r="U12">
            <v>-0.30680912115691461</v>
          </cell>
          <cell r="V12">
            <v>-0.56663031177193179</v>
          </cell>
          <cell r="W12">
            <v>2.5071452016566438</v>
          </cell>
          <cell r="X12">
            <v>29.9988236776721</v>
          </cell>
          <cell r="Y12">
            <v>5.4334164303526427</v>
          </cell>
          <cell r="Z12">
            <v>62.060614690318616</v>
          </cell>
          <cell r="AA12">
            <v>108.38129766545833</v>
          </cell>
          <cell r="AB12">
            <v>0.94874956841894953</v>
          </cell>
          <cell r="AC12">
            <v>0.72658025846927821</v>
          </cell>
          <cell r="AD12">
            <v>1.0811390730062209</v>
          </cell>
          <cell r="AE12">
            <v>81.755712959090346</v>
          </cell>
          <cell r="AF12">
            <v>100.34492241214909</v>
          </cell>
          <cell r="AG12">
            <v>111.63873803660529</v>
          </cell>
          <cell r="AH12">
            <v>109.04266503810075</v>
          </cell>
          <cell r="AI12">
            <v>106.07393747628916</v>
          </cell>
          <cell r="AJ12">
            <v>-8.803798176748689</v>
          </cell>
          <cell r="AK12">
            <v>0.71666646456773897</v>
          </cell>
          <cell r="AL12">
            <v>-9.9999281905133195</v>
          </cell>
          <cell r="AM12">
            <v>-0.62496076816771495</v>
          </cell>
          <cell r="AN12">
            <v>-1.4151611399919606</v>
          </cell>
          <cell r="AO12">
            <v>70.282552422354854</v>
          </cell>
          <cell r="AP12">
            <v>67.640918488718128</v>
          </cell>
          <cell r="AQ12">
            <v>3.7585913467714303</v>
          </cell>
          <cell r="AR12">
            <v>3.1510352005540421</v>
          </cell>
          <cell r="AS12">
            <v>33.038120058731906</v>
          </cell>
          <cell r="AT12">
            <v>31.47103634506233</v>
          </cell>
          <cell r="AU12">
            <v>39.129325720104674</v>
          </cell>
          <cell r="AV12">
            <v>29.563836453221843</v>
          </cell>
          <cell r="AW12">
            <v>127.56695534222594</v>
          </cell>
          <cell r="AX12">
            <v>106.97554260124087</v>
          </cell>
          <cell r="AY12">
            <v>-1.501137841399236</v>
          </cell>
          <cell r="AZ12">
            <v>74.188513443835575</v>
          </cell>
        </row>
        <row r="13">
          <cell r="A13">
            <v>2012</v>
          </cell>
          <cell r="D13">
            <v>163.27588649762171</v>
          </cell>
          <cell r="E13">
            <v>134.64020318545428</v>
          </cell>
          <cell r="H13">
            <v>3.8604680149046722</v>
          </cell>
          <cell r="I13">
            <v>1.3982310896995198</v>
          </cell>
          <cell r="M13">
            <v>106.07440122637948</v>
          </cell>
          <cell r="N13">
            <v>119.88626917145666</v>
          </cell>
          <cell r="O13">
            <v>109.55891702867662</v>
          </cell>
          <cell r="P13">
            <v>104.29065924603525</v>
          </cell>
          <cell r="Q13">
            <v>108.87660026395156</v>
          </cell>
          <cell r="R13">
            <v>-2.6175801009958422</v>
          </cell>
          <cell r="S13">
            <v>-0.96613556875303486</v>
          </cell>
          <cell r="T13">
            <v>5.7899764953278421</v>
          </cell>
          <cell r="U13">
            <v>-1.076186046030414</v>
          </cell>
          <cell r="V13">
            <v>-0.70874998082635088</v>
          </cell>
          <cell r="W13">
            <v>2.4589464502496821</v>
          </cell>
          <cell r="X13">
            <v>29.921059878063417</v>
          </cell>
          <cell r="Y13">
            <v>5.7890397829147799</v>
          </cell>
          <cell r="Z13">
            <v>61.830953888772122</v>
          </cell>
          <cell r="AA13">
            <v>109.13726262044233</v>
          </cell>
          <cell r="AB13">
            <v>0.69750498588552201</v>
          </cell>
          <cell r="AC13">
            <v>3.5018120672020592</v>
          </cell>
          <cell r="AD13">
            <v>0.31258881337119515</v>
          </cell>
          <cell r="AE13">
            <v>88.567679260434431</v>
          </cell>
          <cell r="AF13">
            <v>98.857941885779894</v>
          </cell>
          <cell r="AG13">
            <v>107.2205358396895</v>
          </cell>
          <cell r="AH13">
            <v>106.08074221848429</v>
          </cell>
          <cell r="AI13">
            <v>103.75286813942982</v>
          </cell>
          <cell r="AJ13">
            <v>8.3320982164912785</v>
          </cell>
          <cell r="AK13">
            <v>-1.4818692272855372</v>
          </cell>
          <cell r="AL13">
            <v>-3.9575888035093265</v>
          </cell>
          <cell r="AM13">
            <v>-2.7162971655007917</v>
          </cell>
          <cell r="AN13">
            <v>-2.1881617596953951</v>
          </cell>
          <cell r="AO13">
            <v>72.517035184443472</v>
          </cell>
          <cell r="AP13">
            <v>67.900468000479506</v>
          </cell>
          <cell r="AQ13">
            <v>6.3661830247499136</v>
          </cell>
          <cell r="AR13">
            <v>-1.1773079984366386</v>
          </cell>
          <cell r="AS13">
            <v>32.571343978327064</v>
          </cell>
          <cell r="AT13">
            <v>31.398629216120732</v>
          </cell>
          <cell r="AU13">
            <v>40.264627111029277</v>
          </cell>
          <cell r="AV13">
            <v>31.609860983571046</v>
          </cell>
          <cell r="AW13">
            <v>129.62372851983048</v>
          </cell>
          <cell r="AX13">
            <v>107.87731853182642</v>
          </cell>
          <cell r="AY13">
            <v>-1.3965142104652717</v>
          </cell>
          <cell r="AZ13">
            <v>73.152460311059471</v>
          </cell>
        </row>
        <row r="14">
          <cell r="A14">
            <v>2013</v>
          </cell>
          <cell r="D14">
            <v>167.90104642004658</v>
          </cell>
          <cell r="E14">
            <v>136.72481747500683</v>
          </cell>
          <cell r="H14">
            <v>1.5482851631478889</v>
          </cell>
          <cell r="I14">
            <v>2.8327268781922932</v>
          </cell>
          <cell r="M14">
            <v>105.04058022520785</v>
          </cell>
          <cell r="N14">
            <v>118.76823262758768</v>
          </cell>
          <cell r="O14">
            <v>103.38656304349531</v>
          </cell>
          <cell r="P14">
            <v>102.67334412146815</v>
          </cell>
          <cell r="Q14">
            <v>107.14763157864633</v>
          </cell>
          <cell r="R14">
            <v>-0.97461874799114057</v>
          </cell>
          <cell r="S14">
            <v>-0.93258097995359002</v>
          </cell>
          <cell r="T14">
            <v>-5.6338216482787136</v>
          </cell>
          <cell r="U14">
            <v>-1.5507765856112243</v>
          </cell>
          <cell r="V14">
            <v>-1.5880075986150155</v>
          </cell>
          <cell r="W14">
            <v>2.4742727362038628</v>
          </cell>
          <cell r="X14">
            <v>30.120334972735403</v>
          </cell>
          <cell r="Y14">
            <v>5.5510466489860217</v>
          </cell>
          <cell r="Z14">
            <v>61.854345642074712</v>
          </cell>
          <cell r="AA14">
            <v>108.69966367447522</v>
          </cell>
          <cell r="AB14">
            <v>-0.40096199543594446</v>
          </cell>
          <cell r="AC14">
            <v>0.74967396169609568</v>
          </cell>
          <cell r="AD14">
            <v>1.1500870980429845E-2</v>
          </cell>
          <cell r="AE14">
            <v>79.272591697234759</v>
          </cell>
          <cell r="AF14">
            <v>99.525440535220426</v>
          </cell>
          <cell r="AG14">
            <v>103.0155484735791</v>
          </cell>
          <cell r="AH14">
            <v>105.55603946924823</v>
          </cell>
          <cell r="AI14">
            <v>102.8725545039358</v>
          </cell>
          <cell r="AJ14">
            <v>-10.494897959183691</v>
          </cell>
          <cell r="AK14">
            <v>0.67520993934078177</v>
          </cell>
          <cell r="AL14">
            <v>-3.9218115570672785</v>
          </cell>
          <cell r="AM14">
            <v>-0.49462582770714025</v>
          </cell>
          <cell r="AN14">
            <v>-0.84847161459767895</v>
          </cell>
          <cell r="AO14">
            <v>73.052274867134486</v>
          </cell>
          <cell r="AP14">
            <v>67.620435989974823</v>
          </cell>
          <cell r="AQ14">
            <v>7.4355506204823172</v>
          </cell>
          <cell r="AR14">
            <v>1.8340245821288459</v>
          </cell>
          <cell r="AS14">
            <v>31.794130356587374</v>
          </cell>
          <cell r="AT14">
            <v>31.111894887094248</v>
          </cell>
          <cell r="AU14">
            <v>41.365250890475735</v>
          </cell>
          <cell r="AV14">
            <v>31.537153756644962</v>
          </cell>
          <cell r="AW14">
            <v>129.27249103915807</v>
          </cell>
          <cell r="AX14">
            <v>106.4788806882971</v>
          </cell>
          <cell r="AY14">
            <v>-1.1918243659388095</v>
          </cell>
          <cell r="AZ14">
            <v>72.280611464788549</v>
          </cell>
        </row>
        <row r="15">
          <cell r="A15">
            <v>2014</v>
          </cell>
          <cell r="D15">
            <v>171.43043276291615</v>
          </cell>
          <cell r="E15">
            <v>151.0004087257374</v>
          </cell>
          <cell r="H15">
            <v>10.441111946146986</v>
          </cell>
          <cell r="I15">
            <v>2.102063339164606</v>
          </cell>
          <cell r="M15">
            <v>113.46256139370364</v>
          </cell>
          <cell r="N15">
            <v>120.1445504657782</v>
          </cell>
          <cell r="O15">
            <v>91.833107411598093</v>
          </cell>
          <cell r="P15">
            <v>104.71269911000968</v>
          </cell>
          <cell r="Q15">
            <v>108.38591649197866</v>
          </cell>
          <cell r="R15">
            <v>8.0178357263821276</v>
          </cell>
          <cell r="S15">
            <v>1.1588265715009261</v>
          </cell>
          <cell r="T15">
            <v>-11.175006975555046</v>
          </cell>
          <cell r="U15">
            <v>1.9862555427520467</v>
          </cell>
          <cell r="V15">
            <v>1.155681087008853</v>
          </cell>
          <cell r="W15">
            <v>2.6421213627304527</v>
          </cell>
          <cell r="X15">
            <v>30.12127157901925</v>
          </cell>
          <cell r="Y15">
            <v>4.8743844594396766</v>
          </cell>
          <cell r="Z15">
            <v>62.362222598810625</v>
          </cell>
          <cell r="AA15">
            <v>110.71688337291079</v>
          </cell>
          <cell r="AB15">
            <v>1.8557736337405428</v>
          </cell>
          <cell r="AC15">
            <v>1.5368757784631981</v>
          </cell>
          <cell r="AD15">
            <v>0.83992125939038598</v>
          </cell>
          <cell r="AE15">
            <v>80.915419919849867</v>
          </cell>
          <cell r="AF15">
            <v>99.83508958207166</v>
          </cell>
          <cell r="AG15">
            <v>99.369498356135324</v>
          </cell>
          <cell r="AH15">
            <v>106.8666921354678</v>
          </cell>
          <cell r="AI15">
            <v>103.59632508714753</v>
          </cell>
          <cell r="AJ15">
            <v>2.0723785957315055</v>
          </cell>
          <cell r="AK15">
            <v>0.31112552246543856</v>
          </cell>
          <cell r="AL15">
            <v>-3.5393202011431257</v>
          </cell>
          <cell r="AM15">
            <v>1.2416652545981677</v>
          </cell>
          <cell r="AN15">
            <v>0.70356042649259987</v>
          </cell>
          <cell r="AO15">
            <v>73.557175232598198</v>
          </cell>
          <cell r="AP15">
            <v>68.301638232074083</v>
          </cell>
          <cell r="AQ15">
            <v>7.1448325522362284</v>
          </cell>
          <cell r="AR15">
            <v>0.48342482801160269</v>
          </cell>
          <cell r="AS15">
            <v>31.981156294413463</v>
          </cell>
          <cell r="AT15">
            <v>31.554556372294229</v>
          </cell>
          <cell r="AU15">
            <v>41.396373193586783</v>
          </cell>
          <cell r="AV15">
            <v>33.282373777353698</v>
          </cell>
          <cell r="AW15">
            <v>130.12477704229042</v>
          </cell>
          <cell r="AX15">
            <v>106.14849763867673</v>
          </cell>
          <cell r="AY15">
            <v>-0.68733712558027849</v>
          </cell>
          <cell r="AZ15">
            <v>71.78379998759462</v>
          </cell>
        </row>
        <row r="16">
          <cell r="A16">
            <v>2015</v>
          </cell>
          <cell r="D16">
            <v>186.63655925443007</v>
          </cell>
          <cell r="E16">
            <v>167.55827331709165</v>
          </cell>
          <cell r="H16">
            <v>10.96544355812199</v>
          </cell>
          <cell r="I16">
            <v>8.8701441432768249</v>
          </cell>
          <cell r="M16">
            <v>106.28153242246307</v>
          </cell>
          <cell r="N16">
            <v>122.62267218817844</v>
          </cell>
          <cell r="O16">
            <v>87.947445500216389</v>
          </cell>
          <cell r="P16">
            <v>105.26727769394108</v>
          </cell>
          <cell r="Q16">
            <v>109.01249902214722</v>
          </cell>
          <cell r="R16">
            <v>-6.3289854230622611</v>
          </cell>
          <cell r="S16">
            <v>2.0626168334668904</v>
          </cell>
          <cell r="T16">
            <v>-4.2312212021380136</v>
          </cell>
          <cell r="U16">
            <v>0.5296192234991226</v>
          </cell>
          <cell r="V16">
            <v>0.5781032724993862</v>
          </cell>
          <cell r="W16">
            <v>2.4606766346729563</v>
          </cell>
          <cell r="X16">
            <v>30.565855784504713</v>
          </cell>
          <cell r="Y16">
            <v>4.6413069235066127</v>
          </cell>
          <cell r="Z16">
            <v>62.332160657315725</v>
          </cell>
          <cell r="AA16">
            <v>108.77291098448748</v>
          </cell>
          <cell r="AB16">
            <v>-1.7558048322907638</v>
          </cell>
          <cell r="AC16">
            <v>-1.9824234460206314</v>
          </cell>
          <cell r="AD16">
            <v>0.20248743193265195</v>
          </cell>
          <cell r="AE16">
            <v>85.126558371576408</v>
          </cell>
          <cell r="AF16">
            <v>102.81694229464232</v>
          </cell>
          <cell r="AG16">
            <v>94.127607437301478</v>
          </cell>
          <cell r="AH16">
            <v>107.07193567772148</v>
          </cell>
          <cell r="AI16">
            <v>104.21344106067193</v>
          </cell>
          <cell r="AJ16">
            <v>5.2043707563995234</v>
          </cell>
          <cell r="AK16">
            <v>2.9867782210175386</v>
          </cell>
          <cell r="AL16">
            <v>-5.2751508315430629</v>
          </cell>
          <cell r="AM16">
            <v>0.19205567062325901</v>
          </cell>
          <cell r="AN16">
            <v>0.59569291961396598</v>
          </cell>
          <cell r="AO16">
            <v>71.953264227630456</v>
          </cell>
          <cell r="AP16">
            <v>66.966795423161614</v>
          </cell>
          <cell r="AQ16">
            <v>6.93014953247111</v>
          </cell>
          <cell r="AR16">
            <v>-0.17985789901131533</v>
          </cell>
          <cell r="AS16">
            <v>32.003775715753072</v>
          </cell>
          <cell r="AT16">
            <v>32.003775715753072</v>
          </cell>
          <cell r="AU16">
            <v>44.027105527998778</v>
          </cell>
          <cell r="AV16">
            <v>35.260289084643425</v>
          </cell>
          <cell r="AW16">
            <v>129.53704843499858</v>
          </cell>
          <cell r="AX16">
            <v>109.24842700832987</v>
          </cell>
          <cell r="AY16">
            <v>2.375619344029456</v>
          </cell>
          <cell r="AZ16">
            <v>73.489109825979327</v>
          </cell>
        </row>
        <row r="17">
          <cell r="A17">
            <v>2016</v>
          </cell>
          <cell r="D17">
            <v>188.11994398315434</v>
          </cell>
          <cell r="E17">
            <v>189.24750622477202</v>
          </cell>
          <cell r="H17">
            <v>12.944292441254234</v>
          </cell>
          <cell r="I17">
            <v>0.79479858321973573</v>
          </cell>
          <cell r="M17">
            <v>109.64505170927242</v>
          </cell>
          <cell r="N17">
            <v>125.30892018400471</v>
          </cell>
          <cell r="O17">
            <v>86.756121536327299</v>
          </cell>
          <cell r="P17">
            <v>106.58339225319824</v>
          </cell>
          <cell r="Q17">
            <v>110.60834574380502</v>
          </cell>
          <cell r="R17">
            <v>3.1647259972123143</v>
          </cell>
          <cell r="S17">
            <v>2.1906617657980076</v>
          </cell>
          <cell r="T17">
            <v>-1.3545862044238244</v>
          </cell>
          <cell r="U17">
            <v>1.2502598985068003</v>
          </cell>
          <cell r="V17">
            <v>1.4639116945053932</v>
          </cell>
          <cell r="W17">
            <v>2.5019243447670583</v>
          </cell>
          <cell r="X17">
            <v>30.784788186178631</v>
          </cell>
          <cell r="Y17">
            <v>4.5123791737902827</v>
          </cell>
          <cell r="Z17">
            <v>62.200908295264036</v>
          </cell>
          <cell r="AA17">
            <v>111.83491663347161</v>
          </cell>
          <cell r="AB17">
            <v>2.8150443168895256</v>
          </cell>
          <cell r="AC17">
            <v>2.327722756252748</v>
          </cell>
          <cell r="AD17">
            <v>0.44735834288556209</v>
          </cell>
          <cell r="AE17">
            <v>85.343761703216799</v>
          </cell>
          <cell r="AF17">
            <v>101.65497397312504</v>
          </cell>
          <cell r="AG17">
            <v>93.909455784544647</v>
          </cell>
          <cell r="AH17">
            <v>109.37169910916256</v>
          </cell>
          <cell r="AI17">
            <v>105.4315621398266</v>
          </cell>
          <cell r="AJ17">
            <v>0.25515342778488215</v>
          </cell>
          <cell r="AK17">
            <v>-1.1301331235735623</v>
          </cell>
          <cell r="AL17">
            <v>-0.2317616039504089</v>
          </cell>
          <cell r="AM17">
            <v>2.1478676152481224</v>
          </cell>
          <cell r="AN17">
            <v>1.1688713727872058</v>
          </cell>
          <cell r="AO17">
            <v>73.30022207412145</v>
          </cell>
          <cell r="AP17">
            <v>68.545297285860357</v>
          </cell>
          <cell r="AQ17">
            <v>6.4869173021780222</v>
          </cell>
          <cell r="AR17">
            <v>1.6587517078515468</v>
          </cell>
          <cell r="AS17">
            <v>32.306769012035673</v>
          </cell>
          <cell r="AT17">
            <v>32.665777089644607</v>
          </cell>
          <cell r="AU17">
            <v>42.932966569031954</v>
          </cell>
          <cell r="AV17">
            <v>37.314680514013354</v>
          </cell>
          <cell r="AW17">
            <v>128.95784428265927</v>
          </cell>
          <cell r="AX17">
            <v>108.10526822755162</v>
          </cell>
          <cell r="AY17">
            <v>-1.314139026405281</v>
          </cell>
          <cell r="AZ17">
            <v>72.523360753598297</v>
          </cell>
        </row>
        <row r="18">
          <cell r="A18">
            <v>2017</v>
          </cell>
          <cell r="D18">
            <v>192.97340753248824</v>
          </cell>
          <cell r="E18">
            <v>179.01654271028426</v>
          </cell>
          <cell r="H18">
            <v>-5.4061285765828355</v>
          </cell>
          <cell r="I18">
            <v>2.5799835182645614</v>
          </cell>
          <cell r="M18">
            <v>110.48212392301556</v>
          </cell>
          <cell r="N18">
            <v>128.53761573837374</v>
          </cell>
          <cell r="O18">
            <v>87.035606459884846</v>
          </cell>
          <cell r="P18">
            <v>109.3545364612408</v>
          </cell>
          <cell r="Q18">
            <v>113.31166269946391</v>
          </cell>
          <cell r="R18">
            <v>0.7634382041814991</v>
          </cell>
          <cell r="S18">
            <v>2.5765887613012683</v>
          </cell>
          <cell r="T18">
            <v>0.32215008993978778</v>
          </cell>
          <cell r="U18">
            <v>2.5999774912957019</v>
          </cell>
          <cell r="V18">
            <v>2.4440442875082846</v>
          </cell>
          <cell r="W18">
            <v>2.4608799941356221</v>
          </cell>
          <cell r="X18">
            <v>30.824618257114857</v>
          </cell>
          <cell r="Y18">
            <v>4.418915554185193</v>
          </cell>
          <cell r="Z18">
            <v>62.295586194564336</v>
          </cell>
          <cell r="AA18">
            <v>114.0004321200075</v>
          </cell>
          <cell r="AB18">
            <v>1.9363500700172009</v>
          </cell>
          <cell r="AC18">
            <v>0.50759772222728206</v>
          </cell>
          <cell r="AD18">
            <v>0.80246318071692802</v>
          </cell>
          <cell r="AE18">
            <v>84.774836906325632</v>
          </cell>
          <cell r="AF18">
            <v>104.43891391315616</v>
          </cell>
          <cell r="AG18">
            <v>95.358789709302584</v>
          </cell>
          <cell r="AH18">
            <v>111.53943195540712</v>
          </cell>
          <cell r="AI18">
            <v>107.5772281539554</v>
          </cell>
          <cell r="AJ18">
            <v>-0.66662727953052947</v>
          </cell>
          <cell r="AK18">
            <v>2.7386165489227565</v>
          </cell>
          <cell r="AL18">
            <v>1.5433311934882399</v>
          </cell>
          <cell r="AM18">
            <v>1.981986989231066</v>
          </cell>
          <cell r="AN18">
            <v>2.0351268354377172</v>
          </cell>
          <cell r="AO18">
            <v>73.085805651077024</v>
          </cell>
          <cell r="AP18">
            <v>69.316336122245602</v>
          </cell>
          <cell r="AQ18">
            <v>5.157594549655026</v>
          </cell>
          <cell r="AR18">
            <v>2.2422780499269379</v>
          </cell>
          <cell r="AS18">
            <v>32.959327673707207</v>
          </cell>
          <cell r="AT18">
            <v>33.469818153792275</v>
          </cell>
          <cell r="AU18">
            <v>43.567412076167706</v>
          </cell>
          <cell r="AV18">
            <v>35.443356465168193</v>
          </cell>
          <cell r="AW18">
            <v>128.91705360375926</v>
          </cell>
          <cell r="AX18">
            <v>108.01604623541311</v>
          </cell>
          <cell r="AY18">
            <v>0.4980502216749505</v>
          </cell>
          <cell r="AZ18">
            <v>72.884563512597722</v>
          </cell>
        </row>
        <row r="19">
          <cell r="A19">
            <v>2018</v>
          </cell>
          <cell r="D19">
            <v>195.57029957014544</v>
          </cell>
          <cell r="E19">
            <v>139.33330787126968</v>
          </cell>
          <cell r="H19">
            <v>-22.167356289098329</v>
          </cell>
          <cell r="I19">
            <v>1.3457253363886368</v>
          </cell>
          <cell r="M19">
            <v>108.13910442924688</v>
          </cell>
          <cell r="N19">
            <v>135.53823645084972</v>
          </cell>
          <cell r="O19">
            <v>100.49532627038462</v>
          </cell>
          <cell r="P19">
            <v>110.68992605794205</v>
          </cell>
          <cell r="Q19">
            <v>116.79115298735448</v>
          </cell>
          <cell r="R19">
            <v>-2.1207227111250115</v>
          </cell>
          <cell r="S19">
            <v>5.4463595518412955</v>
          </cell>
          <cell r="T19">
            <v>15.464613114063198</v>
          </cell>
          <cell r="U19">
            <v>1.2211561037292151</v>
          </cell>
          <cell r="V19">
            <v>3.070725647296535</v>
          </cell>
          <cell r="W19">
            <v>2.3369308191822493</v>
          </cell>
          <cell r="X19">
            <v>31.535081948588555</v>
          </cell>
          <cell r="Y19">
            <v>4.9502744027793932</v>
          </cell>
          <cell r="Z19">
            <v>61.177712829449817</v>
          </cell>
          <cell r="AA19">
            <v>116.40190568721955</v>
          </cell>
          <cell r="AB19">
            <v>2.106547775787404</v>
          </cell>
          <cell r="AC19">
            <v>1.6450003118828604</v>
          </cell>
          <cell r="AD19">
            <v>0.76417424460499817</v>
          </cell>
          <cell r="AE19">
            <v>102.38976605978191</v>
          </cell>
          <cell r="AF19">
            <v>106.6678057885982</v>
          </cell>
          <cell r="AG19">
            <v>97.657571213015885</v>
          </cell>
          <cell r="AH19">
            <v>112.74106703897327</v>
          </cell>
          <cell r="AI19">
            <v>109.77807206961687</v>
          </cell>
          <cell r="AJ19">
            <v>20.778487811094703</v>
          </cell>
          <cell r="AK19">
            <v>2.1341584203905306</v>
          </cell>
          <cell r="AL19">
            <v>2.4106655618439277</v>
          </cell>
          <cell r="AM19">
            <v>1.077318632971469</v>
          </cell>
          <cell r="AN19">
            <v>2.0458269407274576</v>
          </cell>
          <cell r="AO19">
            <v>73.724682347562393</v>
          </cell>
          <cell r="AP19">
            <v>70.239763675605687</v>
          </cell>
          <cell r="AQ19">
            <v>4.7269361643739156</v>
          </cell>
          <cell r="AR19">
            <v>1.5981680973255141</v>
          </cell>
          <cell r="AS19">
            <v>33.81905317960927</v>
          </cell>
          <cell r="AT19">
            <v>34.626731648112333</v>
          </cell>
          <cell r="AU19">
            <v>43.285302990372251</v>
          </cell>
          <cell r="AV19">
            <v>27.191088971753409</v>
          </cell>
          <cell r="AW19">
            <v>130.43429207116441</v>
          </cell>
          <cell r="AX19">
            <v>108.80124819784723</v>
          </cell>
          <cell r="AY19">
            <v>0.944286035040931</v>
          </cell>
          <cell r="AZ19">
            <v>73.572802267547715</v>
          </cell>
        </row>
        <row r="20">
          <cell r="A20">
            <v>2019</v>
          </cell>
          <cell r="D20">
            <v>206.28740112798477</v>
          </cell>
          <cell r="E20">
            <v>139.66569027350531</v>
          </cell>
          <cell r="H20">
            <v>0.23855200692051159</v>
          </cell>
          <cell r="I20">
            <v>5.4799228622111951</v>
          </cell>
          <cell r="M20">
            <v>108.13046270349058</v>
          </cell>
          <cell r="N20">
            <v>139.77610290428083</v>
          </cell>
          <cell r="O20">
            <v>92.056526865123786</v>
          </cell>
          <cell r="P20">
            <v>110.65264704171621</v>
          </cell>
          <cell r="Q20">
            <v>117.43295570566264</v>
          </cell>
          <cell r="R20">
            <v>-7.9913050897828519E-3</v>
          </cell>
          <cell r="S20">
            <v>3.1266944032932731</v>
          </cell>
          <cell r="T20">
            <v>-8.3972058387631883</v>
          </cell>
          <cell r="U20">
            <v>-3.3678779590406993E-2</v>
          </cell>
          <cell r="V20">
            <v>0.54953025284170121</v>
          </cell>
          <cell r="W20">
            <v>2.3239731324798614</v>
          </cell>
          <cell r="X20">
            <v>32.343351091916134</v>
          </cell>
          <cell r="Y20">
            <v>4.5098069182339584</v>
          </cell>
          <cell r="Z20">
            <v>60.82286885737004</v>
          </cell>
          <cell r="AA20">
            <v>113.4332332576561</v>
          </cell>
          <cell r="AB20">
            <v>-2.5503641130588561</v>
          </cell>
          <cell r="AC20">
            <v>-2.4563674591723816</v>
          </cell>
          <cell r="AD20">
            <v>-0.18735228855005781</v>
          </cell>
          <cell r="AE20">
            <v>106.21959566962207</v>
          </cell>
          <cell r="AF20">
            <v>106.8526359477998</v>
          </cell>
          <cell r="AG20">
            <v>94.030955032346995</v>
          </cell>
          <cell r="AH20">
            <v>112.09403140424632</v>
          </cell>
          <cell r="AI20">
            <v>109.29010662681848</v>
          </cell>
          <cell r="AJ20">
            <v>3.7404418011894425</v>
          </cell>
          <cell r="AK20">
            <v>0.17327642378610619</v>
          </cell>
          <cell r="AL20">
            <v>-3.7136047268248484</v>
          </cell>
          <cell r="AM20">
            <v>-0.57391299525598738</v>
          </cell>
          <cell r="AN20">
            <v>-0.44450174210468596</v>
          </cell>
          <cell r="AO20">
            <v>72.048718163348695</v>
          </cell>
          <cell r="AP20">
            <v>68.576874293129947</v>
          </cell>
          <cell r="AQ20">
            <v>4.8187448142344032</v>
          </cell>
          <cell r="AR20">
            <v>0.33402639403043999</v>
          </cell>
          <cell r="AS20">
            <v>33.840491890350506</v>
          </cell>
          <cell r="AT20">
            <v>34.945937903910043</v>
          </cell>
          <cell r="AU20">
            <v>45.312885499675751</v>
          </cell>
          <cell r="AV20">
            <v>26.813210496443837</v>
          </cell>
          <cell r="AW20">
            <v>129.5363400769368</v>
          </cell>
          <cell r="AX20">
            <v>112.42813672045894</v>
          </cell>
          <cell r="AY20">
            <v>3.1810220096635256</v>
          </cell>
          <cell r="AZ20">
            <v>75.913169300804626</v>
          </cell>
        </row>
        <row r="21">
          <cell r="A21">
            <v>2020</v>
          </cell>
          <cell r="D21">
            <v>209.70386185480933</v>
          </cell>
          <cell r="E21">
            <v>123.9377577115683</v>
          </cell>
          <cell r="H21">
            <v>-11.261128292236434</v>
          </cell>
          <cell r="I21">
            <v>1.6561654798806114</v>
          </cell>
          <cell r="M21">
            <v>103.4129504917456</v>
          </cell>
          <cell r="N21">
            <v>123.68833350643001</v>
          </cell>
          <cell r="O21">
            <v>91.585673593111309</v>
          </cell>
          <cell r="P21">
            <v>103.48277604746747</v>
          </cell>
          <cell r="Q21">
            <v>108.28708791734358</v>
          </cell>
          <cell r="R21">
            <v>-4.362796656739631</v>
          </cell>
          <cell r="S21">
            <v>-11.509670869038169</v>
          </cell>
          <cell r="T21">
            <v>-0.51148276830206285</v>
          </cell>
          <cell r="U21">
            <v>-6.4796199512025083</v>
          </cell>
          <cell r="V21">
            <v>-7.7881611114707265</v>
          </cell>
          <cell r="W21">
            <v>2.4103010385025323</v>
          </cell>
          <cell r="X21">
            <v>31.038029582966502</v>
          </cell>
          <cell r="Y21">
            <v>4.8656876243269744</v>
          </cell>
          <cell r="Z21">
            <v>61.685981754204001</v>
          </cell>
          <cell r="AA21">
            <v>111.63666601956682</v>
          </cell>
          <cell r="AB21">
            <v>-1.5838103054053865</v>
          </cell>
          <cell r="AC21">
            <v>-0.59922932463227774</v>
          </cell>
          <cell r="AD21">
            <v>0.56716751234440199</v>
          </cell>
          <cell r="AE21">
            <v>117.52766986969954</v>
          </cell>
          <cell r="AF21">
            <v>88.587020945580662</v>
          </cell>
          <cell r="AG21">
            <v>93.148528624870266</v>
          </cell>
          <cell r="AH21">
            <v>103.95387351114692</v>
          </cell>
          <cell r="AI21">
            <v>100.12230496568846</v>
          </cell>
          <cell r="AJ21">
            <v>10.645939789913417</v>
          </cell>
          <cell r="AK21">
            <v>-17.094210957175036</v>
          </cell>
          <cell r="AL21">
            <v>-0.93844245990395425</v>
          </cell>
          <cell r="AM21">
            <v>-7.2619012726408583</v>
          </cell>
          <cell r="AN21">
            <v>-8.3885009760621401</v>
          </cell>
          <cell r="AO21">
            <v>71.21308364114104</v>
          </cell>
          <cell r="AP21">
            <v>67.110119893419622</v>
          </cell>
          <cell r="AQ21">
            <v>5.7615308001507017</v>
          </cell>
          <cell r="AR21">
            <v>-3.6595760872218053</v>
          </cell>
          <cell r="AS21">
            <v>31.304195264802154</v>
          </cell>
          <cell r="AT21">
            <v>32.936713254649653</v>
          </cell>
          <cell r="AU21">
            <v>48.808096544756793</v>
          </cell>
          <cell r="AV21">
            <v>24.313269767034935</v>
          </cell>
          <cell r="AW21">
            <v>130.65146633869369</v>
          </cell>
          <cell r="AX21">
            <v>111.79971493459031</v>
          </cell>
          <cell r="AY21">
            <v>-6.3041973331000705</v>
          </cell>
          <cell r="AZ21">
            <v>71.127453306271562</v>
          </cell>
        </row>
        <row r="22">
          <cell r="A22">
            <v>2021</v>
          </cell>
          <cell r="D22">
            <v>246.48960782385697</v>
          </cell>
          <cell r="E22">
            <v>145.30958617227506</v>
          </cell>
          <cell r="H22">
            <v>17.244001227167537</v>
          </cell>
          <cell r="I22">
            <v>17.541758956502495</v>
          </cell>
          <cell r="M22">
            <v>98.631027253656924</v>
          </cell>
          <cell r="N22">
            <v>140.84141343561663</v>
          </cell>
          <cell r="O22">
            <v>106.57093538393481</v>
          </cell>
          <cell r="P22">
            <v>106.3434886013311</v>
          </cell>
          <cell r="Q22">
            <v>115.53613641495173</v>
          </cell>
          <cell r="R22">
            <v>-4.6241048295690756</v>
          </cell>
          <cell r="S22">
            <v>13.867985316735542</v>
          </cell>
          <cell r="T22">
            <v>16.362015152499374</v>
          </cell>
          <cell r="U22">
            <v>2.7644335251998164</v>
          </cell>
          <cell r="V22">
            <v>6.6942870447688207</v>
          </cell>
          <cell r="W22">
            <v>2.1546103877233742</v>
          </cell>
          <cell r="X22">
            <v>33.12490288566876</v>
          </cell>
          <cell r="Y22">
            <v>5.3065748199966425</v>
          </cell>
          <cell r="Z22">
            <v>59.413911906611219</v>
          </cell>
          <cell r="AA22">
            <v>113.79160068288493</v>
          </cell>
          <cell r="AB22">
            <v>1.9303108379646661</v>
          </cell>
          <cell r="AC22">
            <v>1.8668755610862675</v>
          </cell>
          <cell r="AD22">
            <v>-0.2760199995178958</v>
          </cell>
          <cell r="AE22">
            <v>105.51783422197391</v>
          </cell>
          <cell r="AF22">
            <v>104.59891716750306</v>
          </cell>
          <cell r="AG22">
            <v>105.94243102048948</v>
          </cell>
          <cell r="AH22">
            <v>112.23795984670409</v>
          </cell>
          <cell r="AI22">
            <v>109.70867922220798</v>
          </cell>
          <cell r="AJ22">
            <v>-10.218730330517644</v>
          </cell>
          <cell r="AK22">
            <v>18.074765412597582</v>
          </cell>
          <cell r="AL22">
            <v>13.734948457579076</v>
          </cell>
          <cell r="AM22">
            <v>7.9690020734714206</v>
          </cell>
          <cell r="AN22">
            <v>9.5746639670398537</v>
          </cell>
          <cell r="AO22">
            <v>72.74332943348503</v>
          </cell>
          <cell r="AP22">
            <v>68.594889424552335</v>
          </cell>
          <cell r="AQ22">
            <v>5.7028459396073377</v>
          </cell>
          <cell r="AR22">
            <v>4.7778276984090207</v>
          </cell>
          <cell r="AS22">
            <v>33.579061706011267</v>
          </cell>
          <cell r="AT22">
            <v>35.289757684203501</v>
          </cell>
          <cell r="AU22">
            <v>56.445147394798759</v>
          </cell>
          <cell r="AV22">
            <v>29.406828947511276</v>
          </cell>
          <cell r="AW22">
            <v>131.13101553700656</v>
          </cell>
          <cell r="AX22">
            <v>110.9369309891719</v>
          </cell>
          <cell r="AY22">
            <v>4.6737581467570344</v>
          </cell>
          <cell r="AZ22">
            <v>74.451778449754229</v>
          </cell>
        </row>
        <row r="23">
          <cell r="A23">
            <v>2022</v>
          </cell>
          <cell r="D23">
            <v>247.86091858656752</v>
          </cell>
          <cell r="E23">
            <v>161.30078603653666</v>
          </cell>
          <cell r="H23">
            <v>11.004917353011322</v>
          </cell>
          <cell r="I23">
            <v>0.55633613717722685</v>
          </cell>
          <cell r="M23">
            <v>97.481591484623209</v>
          </cell>
          <cell r="N23">
            <v>142.03121523109039</v>
          </cell>
          <cell r="O23">
            <v>113.69705535746925</v>
          </cell>
          <cell r="P23">
            <v>108.49722159840941</v>
          </cell>
          <cell r="Q23">
            <v>117.63062958240529</v>
          </cell>
          <cell r="R23">
            <v>-1.1653896355328652</v>
          </cell>
          <cell r="S23">
            <v>0.84478120919857513</v>
          </cell>
          <cell r="T23">
            <v>6.6867386946185103</v>
          </cell>
          <cell r="U23">
            <v>2.0252608085412849</v>
          </cell>
          <cell r="V23">
            <v>1.8128468135121922</v>
          </cell>
          <cell r="W23">
            <v>2.0915835753805014</v>
          </cell>
          <cell r="X23">
            <v>32.809941855371846</v>
          </cell>
          <cell r="Y23">
            <v>5.5606063370510528</v>
          </cell>
          <cell r="Z23">
            <v>59.537868232196587</v>
          </cell>
          <cell r="AA23">
            <v>113.44970032636108</v>
          </cell>
          <cell r="AB23">
            <v>-0.30046185700178807</v>
          </cell>
          <cell r="AC23">
            <v>-0.57331011173730184</v>
          </cell>
          <cell r="AD23">
            <v>0.31375801449986529</v>
          </cell>
          <cell r="AE23">
            <v>100.45276185696279</v>
          </cell>
          <cell r="AF23">
            <v>106.91498125052406</v>
          </cell>
          <cell r="AG23">
            <v>106.29723423919644</v>
          </cell>
          <cell r="AH23">
            <v>112.53940355309631</v>
          </cell>
          <cell r="AI23">
            <v>110.26349388579904</v>
          </cell>
          <cell r="AJ23">
            <v>-4.8002050102316396</v>
          </cell>
          <cell r="AK23">
            <v>2.2142333264426606</v>
          </cell>
          <cell r="AL23">
            <v>0.33490190407121645</v>
          </cell>
          <cell r="AM23">
            <v>0.26857553968722137</v>
          </cell>
          <cell r="AN23">
            <v>0.50571629111249017</v>
          </cell>
          <cell r="AO23">
            <v>72.100064838338596</v>
          </cell>
          <cell r="AP23">
            <v>68.174883784230005</v>
          </cell>
          <cell r="AQ23">
            <v>5.4440742361460446</v>
          </cell>
          <cell r="AR23">
            <v>3.8634754727546516</v>
          </cell>
          <cell r="AS23">
            <v>34.139081354128358</v>
          </cell>
          <cell r="AT23">
            <v>37.108923788013854</v>
          </cell>
          <cell r="AU23">
            <v>60.732251781623667</v>
          </cell>
          <cell r="AV23">
            <v>38.082284977912913</v>
          </cell>
          <cell r="AW23">
            <v>130.77463271063206</v>
          </cell>
          <cell r="AX23">
            <v>112.21524397678994</v>
          </cell>
          <cell r="AY23">
            <v>2.119677492871519</v>
          </cell>
          <cell r="AZ23">
            <v>76.029916040596234</v>
          </cell>
        </row>
        <row r="24">
          <cell r="A24">
            <v>2023</v>
          </cell>
          <cell r="D24">
            <v>250.80462308071796</v>
          </cell>
          <cell r="E24">
            <v>175.70733431451674</v>
          </cell>
          <cell r="H24">
            <v>8.9314805166025746</v>
          </cell>
          <cell r="I24">
            <v>1.1876436636065746</v>
          </cell>
          <cell r="M24">
            <v>97.497426985690595</v>
          </cell>
          <cell r="N24">
            <v>146.34314721680164</v>
          </cell>
          <cell r="O24">
            <v>119.49541410002355</v>
          </cell>
          <cell r="P24">
            <v>110.62680005145273</v>
          </cell>
          <cell r="Q24">
            <v>120.51094065951084</v>
          </cell>
          <cell r="R24">
            <v>1.6244606623883051E-2</v>
          </cell>
          <cell r="S24">
            <v>3.0359044514936873</v>
          </cell>
          <cell r="T24">
            <v>5.0998319387639102</v>
          </cell>
          <cell r="U24">
            <v>1.9627953800749998</v>
          </cell>
          <cell r="V24">
            <v>2.448606359866301</v>
          </cell>
          <cell r="W24">
            <v>2.0419246481072988</v>
          </cell>
          <cell r="X24">
            <v>32.998028515822647</v>
          </cell>
          <cell r="Y24">
            <v>5.7045069939636992</v>
          </cell>
          <cell r="Z24">
            <v>59.255539842106366</v>
          </cell>
          <cell r="AA24">
            <v>114.35079530618789</v>
          </cell>
          <cell r="AB24">
            <v>0.79426827680868506</v>
          </cell>
          <cell r="AC24">
            <v>0.45854375088292265</v>
          </cell>
          <cell r="AD24">
            <v>0.2820397694006882</v>
          </cell>
          <cell r="AE24">
            <v>100.46354916818287</v>
          </cell>
          <cell r="AF24">
            <v>110.64493600463584</v>
          </cell>
          <cell r="AG24">
            <v>108.41258286206354</v>
          </cell>
          <cell r="AH24">
            <v>114.36347502097473</v>
          </cell>
          <cell r="AI24">
            <v>112.47985547604559</v>
          </cell>
          <cell r="AJ24">
            <v>1.0738690525435857E-2</v>
          </cell>
          <cell r="AK24">
            <v>3.4887110398230448</v>
          </cell>
          <cell r="AL24">
            <v>1.9900316673404861</v>
          </cell>
          <cell r="AM24">
            <v>1.6208291587557877</v>
          </cell>
          <cell r="AN24">
            <v>2.0100592790412097</v>
          </cell>
          <cell r="AO24">
            <v>72.226966410527979</v>
          </cell>
          <cell r="AP24">
            <v>68.523112829468943</v>
          </cell>
          <cell r="AQ24">
            <v>5.1280757937511252</v>
          </cell>
          <cell r="AR24">
            <v>4.1064144873944608</v>
          </cell>
          <cell r="AS24">
            <v>34.903921431324406</v>
          </cell>
          <cell r="AT24">
            <v>38.801203396546917</v>
          </cell>
          <cell r="AU24">
            <v>59.597174487718746</v>
          </cell>
          <cell r="AV24">
            <v>39.514259996692608</v>
          </cell>
          <cell r="AW24">
            <v>130.24474373152529</v>
          </cell>
          <cell r="AX24">
            <v>112.69021086300816</v>
          </cell>
          <cell r="AY24">
            <v>1.6413017439784738</v>
          </cell>
          <cell r="AZ24">
            <v>77.277796378515916</v>
          </cell>
        </row>
        <row r="25">
          <cell r="A25">
            <v>2024</v>
          </cell>
          <cell r="D25">
            <v>254.37388138471766</v>
          </cell>
          <cell r="E25">
            <v>188.20176290500052</v>
          </cell>
          <cell r="H25">
            <v>7.1109317315796838</v>
          </cell>
          <cell r="I25">
            <v>1.4231230111141135</v>
          </cell>
          <cell r="M25">
            <v>98.220366109670437</v>
          </cell>
          <cell r="N25">
            <v>150.16700373500245</v>
          </cell>
          <cell r="O25">
            <v>123.15152642300069</v>
          </cell>
          <cell r="P25">
            <v>112.46128399623869</v>
          </cell>
          <cell r="Q25">
            <v>122.96274610050091</v>
          </cell>
          <cell r="R25">
            <v>0.74149559258209763</v>
          </cell>
          <cell r="S25">
            <v>2.6129385563478991</v>
          </cell>
          <cell r="T25">
            <v>3.0596256354380236</v>
          </cell>
          <cell r="U25">
            <v>1.6582635888706232</v>
          </cell>
          <cell r="V25">
            <v>2.0345085911472216</v>
          </cell>
          <cell r="W25">
            <v>2.0160487444689257</v>
          </cell>
          <cell r="X25">
            <v>33.185093154537967</v>
          </cell>
          <cell r="Y25">
            <v>5.7618188527606122</v>
          </cell>
          <cell r="Z25">
            <v>59.037039248232489</v>
          </cell>
          <cell r="AA25">
            <v>116.25067344657094</v>
          </cell>
          <cell r="AB25">
            <v>1.6614472468651442</v>
          </cell>
          <cell r="AC25">
            <v>0.58384373018296465</v>
          </cell>
          <cell r="AD25">
            <v>0.22597475683618917</v>
          </cell>
          <cell r="AE25">
            <v>100.14027993257216</v>
          </cell>
          <cell r="AF25">
            <v>113.53344290161034</v>
          </cell>
          <cell r="AG25">
            <v>110.3680015237917</v>
          </cell>
          <cell r="AH25">
            <v>116.08594614743757</v>
          </cell>
          <cell r="AI25">
            <v>114.40770901097007</v>
          </cell>
          <cell r="AJ25">
            <v>-0.32177763804615012</v>
          </cell>
          <cell r="AK25">
            <v>2.6106092165424144</v>
          </cell>
          <cell r="AL25">
            <v>1.8036823864035156</v>
          </cell>
          <cell r="AM25">
            <v>1.5061374500441982</v>
          </cell>
          <cell r="AN25">
            <v>1.7139544914645199</v>
          </cell>
          <cell r="AO25">
            <v>72.484861535818581</v>
          </cell>
          <cell r="AP25">
            <v>69.504525518509837</v>
          </cell>
          <cell r="AQ25">
            <v>4.1116668420977778</v>
          </cell>
          <cell r="AR25">
            <v>3.4078315808042658</v>
          </cell>
          <cell r="AS25">
            <v>35.533618331010153</v>
          </cell>
          <cell r="AT25">
            <v>40.290571520892463</v>
          </cell>
          <cell r="AU25">
            <v>58.714412963511386</v>
          </cell>
          <cell r="AV25">
            <v>40.402850792355004</v>
          </cell>
          <cell r="AW25">
            <v>129.80622497161147</v>
          </cell>
          <cell r="AX25">
            <v>112.86027833248349</v>
          </cell>
          <cell r="AY25">
            <v>0.36696442396315643</v>
          </cell>
          <cell r="AZ25">
            <v>77.561378398847765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39">
        <row r="4">
          <cell r="A4" t="str">
            <v>Parma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40">
        <row r="4">
          <cell r="A4" t="str">
            <v>Parma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5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2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Q38"/>
  <sheetViews>
    <sheetView tabSelected="1" zoomScaleNormal="100" workbookViewId="0"/>
  </sheetViews>
  <sheetFormatPr defaultRowHeight="10.199999999999999" x14ac:dyDescent="0.2"/>
  <cols>
    <col min="1" max="1" width="21.140625" customWidth="1"/>
  </cols>
  <sheetData>
    <row r="22" spans="1:17" ht="44.4" x14ac:dyDescent="0.2">
      <c r="A22" s="62" t="str">
        <f>[1]rif!$A$2</f>
        <v>aprile 2022</v>
      </c>
      <c r="B22" s="63"/>
      <c r="C22" s="63"/>
      <c r="D22" s="63"/>
      <c r="E22" s="63"/>
      <c r="F22" s="63"/>
      <c r="G22" s="63"/>
      <c r="H22" s="64" t="str">
        <f>[2]rif!$A$1</f>
        <v>Scenario di previsione</v>
      </c>
      <c r="I22" s="63"/>
      <c r="J22" s="63"/>
      <c r="K22" s="63"/>
      <c r="L22" s="63"/>
      <c r="M22" s="63"/>
      <c r="N22" s="63"/>
      <c r="O22" s="63"/>
      <c r="P22" s="63"/>
      <c r="Q22" s="63"/>
    </row>
    <row r="38" spans="12:12" ht="34.950000000000003" x14ac:dyDescent="0.55000000000000004">
      <c r="L38" s="65" t="s">
        <v>136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[1]rif!$E$13</f>
        <v>Il quadro regionale. Principali variabili di conto economico, tasso di variazione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[1]rif!$E$14</f>
        <v>Il quadro regionale. Valore aggiunto: i settori, variazione, quota e indice (2000=100)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[1]rif!$E$15</f>
        <v>Il quadro regionale. Esportazioni: indice (2000=100), tasso di variazione e quota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[1]rif!$E$16</f>
        <v>Il quadro regionale. Importazioni: indice (2000=100), tasso di variazione e quota</v>
      </c>
    </row>
    <row r="57" spans="1:1" ht="12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2" customHeight="1" x14ac:dyDescent="0.25">
      <c r="A58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6" t="str">
        <f>[1]rif!$B$40</f>
        <v>(*) Calcolato sulla popolazione presente in età lavorativa (15-64 anni).</v>
      </c>
    </row>
    <row r="58" spans="1:1" ht="15" customHeight="1" x14ac:dyDescent="0.25">
      <c r="A58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[1]rif!$E$20</f>
        <v>Il quadro provinciale. Valore aggiunto: indice (2000=100) e tasso di variazione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3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1" t="str">
        <f>[1]rif!$E$21</f>
        <v>Il quadro provinciale.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2"/>
      <c r="B3" s="67" t="str">
        <f>db!D4</f>
        <v>Parma</v>
      </c>
      <c r="C3" s="67"/>
      <c r="D3" s="67"/>
      <c r="E3" s="2"/>
      <c r="F3" s="66" t="str">
        <f>[1]erdb!$D$4</f>
        <v>Emilia-Romagna</v>
      </c>
      <c r="G3" s="66"/>
      <c r="H3" s="66"/>
      <c r="I3" s="61"/>
      <c r="J3" s="66" t="str">
        <f>[1]itdb!$D$4</f>
        <v>Italia</v>
      </c>
      <c r="K3" s="66"/>
      <c r="L3" s="66"/>
    </row>
    <row r="4" spans="1:12" ht="3.9" customHeight="1" x14ac:dyDescent="0.35">
      <c r="A4" s="33"/>
      <c r="B4" s="33"/>
      <c r="C4" s="33"/>
      <c r="D4" s="33"/>
      <c r="E4" s="33"/>
    </row>
    <row r="5" spans="1:12" ht="26.1" customHeight="1" thickBot="1" x14ac:dyDescent="0.4">
      <c r="A5" s="3"/>
      <c r="B5" s="35">
        <f>db!$A$22</f>
        <v>2021</v>
      </c>
      <c r="C5" s="35">
        <f>db!$A$23</f>
        <v>2022</v>
      </c>
      <c r="D5" s="35">
        <f>db!$A$24</f>
        <v>2023</v>
      </c>
      <c r="E5" s="36"/>
      <c r="F5" s="35">
        <f>[1]erdb!$A$22</f>
        <v>2021</v>
      </c>
      <c r="G5" s="35">
        <f>[1]erdb!$A$23</f>
        <v>2022</v>
      </c>
      <c r="H5" s="35">
        <f>[1]erdb!$A$24</f>
        <v>2023</v>
      </c>
      <c r="I5" s="35"/>
      <c r="J5" s="35">
        <f>[1]itdb!$A$22</f>
        <v>2021</v>
      </c>
      <c r="K5" s="35">
        <f>[1]itdb!$A$23</f>
        <v>2022</v>
      </c>
      <c r="L5" s="35">
        <f>[1]itdb!$A$24</f>
        <v>2023</v>
      </c>
    </row>
    <row r="6" spans="1:12" ht="25.95" customHeight="1" x14ac:dyDescent="0.35">
      <c r="A6" s="33" t="s">
        <v>77</v>
      </c>
      <c r="B6" s="34">
        <f>db!$H$22</f>
        <v>17.244001227167537</v>
      </c>
      <c r="C6" s="34">
        <f>db!$H$23</f>
        <v>11.004917353011322</v>
      </c>
      <c r="D6" s="34">
        <f>db!$H$24</f>
        <v>8.9314805166025746</v>
      </c>
      <c r="E6" s="33"/>
      <c r="F6" s="34">
        <f>[1]erdb!$H$22</f>
        <v>13.783463221503123</v>
      </c>
      <c r="G6" s="34">
        <f>[1]erdb!$H$23</f>
        <v>4.4881269748929364</v>
      </c>
      <c r="H6" s="34">
        <f>[1]erdb!$H$24</f>
        <v>4.2509321772370434</v>
      </c>
      <c r="I6" s="34"/>
      <c r="J6" s="34">
        <f>[1]itdb!$H$22</f>
        <v>12.16545746260087</v>
      </c>
      <c r="K6" s="34">
        <f>[1]itdb!$H$23</f>
        <v>4.8549028679525819</v>
      </c>
      <c r="L6" s="34">
        <f>[1]itdb!$H$24</f>
        <v>4.5936644627494028</v>
      </c>
    </row>
    <row r="7" spans="1:12" ht="25.95" customHeight="1" x14ac:dyDescent="0.35">
      <c r="A7" s="37" t="s">
        <v>78</v>
      </c>
      <c r="B7" s="38">
        <f>db!$I$22</f>
        <v>17.541758956502495</v>
      </c>
      <c r="C7" s="38">
        <f>db!$I$23</f>
        <v>0.55633613717722685</v>
      </c>
      <c r="D7" s="38">
        <f>db!$I$24</f>
        <v>1.1876436636065746</v>
      </c>
      <c r="E7" s="37"/>
      <c r="F7" s="38">
        <f>[1]erdb!$I$22</f>
        <v>11.478687939150078</v>
      </c>
      <c r="G7" s="38">
        <f>[1]erdb!$I$23</f>
        <v>3.4149424846398047</v>
      </c>
      <c r="H7" s="38">
        <f>[1]erdb!$I$24</f>
        <v>3.4675122294919758</v>
      </c>
      <c r="I7" s="38"/>
      <c r="J7" s="38">
        <f>[1]itdb!$I$22</f>
        <v>12.336458112520976</v>
      </c>
      <c r="K7" s="38">
        <f>[1]itdb!$I$23</f>
        <v>3.28163697440087</v>
      </c>
      <c r="L7" s="38">
        <f>[1]itdb!$I$24</f>
        <v>3.3533936987053981</v>
      </c>
    </row>
    <row r="8" spans="1:12" ht="25.95" customHeight="1" x14ac:dyDescent="0.35">
      <c r="A8" s="56" t="s">
        <v>62</v>
      </c>
      <c r="B8" s="34"/>
      <c r="C8" s="34"/>
      <c r="D8" s="34"/>
      <c r="E8" s="33"/>
      <c r="F8" s="34"/>
      <c r="G8" s="34"/>
      <c r="H8" s="34"/>
      <c r="I8" s="34"/>
      <c r="J8" s="34"/>
      <c r="K8" s="34"/>
      <c r="L8" s="34"/>
    </row>
    <row r="9" spans="1:12" ht="25.95" customHeight="1" x14ac:dyDescent="0.35">
      <c r="A9" s="37" t="s">
        <v>63</v>
      </c>
      <c r="B9" s="38">
        <f>db!$R$22</f>
        <v>-4.6241048295690756</v>
      </c>
      <c r="C9" s="38">
        <f>db!$R$23</f>
        <v>-1.1653896355328652</v>
      </c>
      <c r="D9" s="38">
        <f>db!$R$24</f>
        <v>1.6244606623883051E-2</v>
      </c>
      <c r="E9" s="37"/>
      <c r="F9" s="38">
        <f>[1]erdb!$R$22</f>
        <v>-2.3634527781036252</v>
      </c>
      <c r="G9" s="38">
        <f>[1]erdb!$R$23</f>
        <v>4.8913510375347968E-2</v>
      </c>
      <c r="H9" s="38">
        <f>[1]erdb!$R$24</f>
        <v>0.64765497381451542</v>
      </c>
      <c r="I9" s="38"/>
      <c r="J9" s="38">
        <f>[1]itdb!$R$22</f>
        <v>-0.78664424571326386</v>
      </c>
      <c r="K9" s="38">
        <f>[1]itdb!$R$23</f>
        <v>-0.73097566142998893</v>
      </c>
      <c r="L9" s="38">
        <f>[1]itdb!$R$24</f>
        <v>1.1229160323930953</v>
      </c>
    </row>
    <row r="10" spans="1:12" ht="25.95" customHeight="1" x14ac:dyDescent="0.35">
      <c r="A10" s="33" t="s">
        <v>64</v>
      </c>
      <c r="B10" s="34">
        <f>db!$S$22</f>
        <v>13.867985316735542</v>
      </c>
      <c r="C10" s="34">
        <f>db!$S$23</f>
        <v>0.84478120919857513</v>
      </c>
      <c r="D10" s="34">
        <f>db!$S$24</f>
        <v>3.0359044514936873</v>
      </c>
      <c r="E10" s="33"/>
      <c r="F10" s="34">
        <f>[1]erdb!$S$22</f>
        <v>11.859477762842751</v>
      </c>
      <c r="G10" s="34">
        <f>[1]erdb!$S$23</f>
        <v>-1.7091213338704669E-2</v>
      </c>
      <c r="H10" s="34">
        <f>[1]erdb!$S$24</f>
        <v>2.6772507304448467</v>
      </c>
      <c r="I10" s="34"/>
      <c r="J10" s="34">
        <f>[1]itdb!$S$22</f>
        <v>11.868942435869002</v>
      </c>
      <c r="K10" s="34">
        <f>[1]itdb!$S$23</f>
        <v>-0.60110155841757162</v>
      </c>
      <c r="L10" s="34">
        <f>[1]itdb!$S$24</f>
        <v>2.4041241256944845</v>
      </c>
    </row>
    <row r="11" spans="1:12" ht="25.95" customHeight="1" x14ac:dyDescent="0.35">
      <c r="A11" s="37" t="s">
        <v>65</v>
      </c>
      <c r="B11" s="38">
        <f>db!$T$22</f>
        <v>16.362015152499374</v>
      </c>
      <c r="C11" s="38">
        <f>db!$T$23</f>
        <v>6.6867386946185103</v>
      </c>
      <c r="D11" s="38">
        <f>db!$T$24</f>
        <v>5.0998319387639102</v>
      </c>
      <c r="E11" s="37"/>
      <c r="F11" s="38">
        <f>[1]erdb!$T$22</f>
        <v>22.055725108968339</v>
      </c>
      <c r="G11" s="38">
        <f>[1]erdb!$T$23</f>
        <v>8.635256744103593</v>
      </c>
      <c r="H11" s="38">
        <f>[1]erdb!$T$24</f>
        <v>5.8526597732193153</v>
      </c>
      <c r="I11" s="38"/>
      <c r="J11" s="38">
        <f>[1]itdb!$T$22</f>
        <v>21.269494204013117</v>
      </c>
      <c r="K11" s="38">
        <f>[1]itdb!$T$23</f>
        <v>8.5556619828572877</v>
      </c>
      <c r="L11" s="38">
        <f>[1]itdb!$T$24</f>
        <v>5.8139636233557335</v>
      </c>
    </row>
    <row r="12" spans="1:12" ht="25.95" customHeight="1" x14ac:dyDescent="0.35">
      <c r="A12" s="33" t="s">
        <v>66</v>
      </c>
      <c r="B12" s="34">
        <f>db!$U$22</f>
        <v>2.7644335251998164</v>
      </c>
      <c r="C12" s="34">
        <f>db!$U$23</f>
        <v>2.0252608085412849</v>
      </c>
      <c r="D12" s="34">
        <f>db!$U$24</f>
        <v>1.9627953800749998</v>
      </c>
      <c r="E12" s="33"/>
      <c r="F12" s="34">
        <f>[1]erdb!$U$22</f>
        <v>4.7179348973394486</v>
      </c>
      <c r="G12" s="34">
        <f>[1]erdb!$U$23</f>
        <v>3.0141419633628042</v>
      </c>
      <c r="H12" s="34">
        <f>[1]erdb!$U$24</f>
        <v>2.5119252863022856</v>
      </c>
      <c r="I12" s="34"/>
      <c r="J12" s="34">
        <f>[1]itdb!$U$22</f>
        <v>4.492210882210923</v>
      </c>
      <c r="K12" s="34">
        <f>[1]itdb!$U$23</f>
        <v>2.6342299552108095</v>
      </c>
      <c r="L12" s="34">
        <f>[1]itdb!$U$24</f>
        <v>2.2925356163194355</v>
      </c>
    </row>
    <row r="13" spans="1:12" ht="25.95" customHeight="1" x14ac:dyDescent="0.35">
      <c r="A13" s="37" t="s">
        <v>67</v>
      </c>
      <c r="B13" s="38">
        <f>db!$V$22</f>
        <v>6.6942870447688207</v>
      </c>
      <c r="C13" s="38">
        <f>db!$V$23</f>
        <v>1.8128468135121922</v>
      </c>
      <c r="D13" s="38">
        <f>db!$V$24</f>
        <v>2.448606359866301</v>
      </c>
      <c r="E13" s="37"/>
      <c r="F13" s="38">
        <f>[1]erdb!$V$22</f>
        <v>7.1800014393903933</v>
      </c>
      <c r="G13" s="38">
        <f>[1]erdb!$V$23</f>
        <v>2.3560887808914632</v>
      </c>
      <c r="H13" s="38">
        <f>[1]erdb!$V$24</f>
        <v>2.684126406822096</v>
      </c>
      <c r="I13" s="38"/>
      <c r="J13" s="38">
        <f>[1]itdb!$V$22</f>
        <v>6.5504708927822453</v>
      </c>
      <c r="K13" s="38">
        <f>[1]itdb!$V$23</f>
        <v>2.2065668718830755</v>
      </c>
      <c r="L13" s="38">
        <f>[1]itdb!$V$24</f>
        <v>2.4826716644361424</v>
      </c>
    </row>
    <row r="14" spans="1:12" ht="25.95" customHeight="1" x14ac:dyDescent="0.35">
      <c r="A14" s="56" t="s">
        <v>16</v>
      </c>
      <c r="B14" s="34"/>
      <c r="C14" s="34"/>
      <c r="D14" s="34"/>
      <c r="E14" s="33"/>
      <c r="F14" s="34"/>
      <c r="G14" s="34"/>
      <c r="H14" s="34"/>
      <c r="I14" s="34"/>
      <c r="J14" s="34"/>
      <c r="K14" s="34"/>
      <c r="L14" s="34"/>
    </row>
    <row r="15" spans="1:12" ht="25.95" customHeight="1" x14ac:dyDescent="0.35">
      <c r="A15" s="37" t="s">
        <v>63</v>
      </c>
      <c r="B15" s="38">
        <f>db!$AJ$22</f>
        <v>-10.218730330517644</v>
      </c>
      <c r="C15" s="38">
        <f>db!$AJ$23</f>
        <v>-4.8002050102316396</v>
      </c>
      <c r="D15" s="38">
        <f>db!$AJ$24</f>
        <v>1.0738690525435857E-2</v>
      </c>
      <c r="E15" s="37"/>
      <c r="F15" s="38">
        <f>[1]erdb!$AJ$22</f>
        <v>-2.890504217013401</v>
      </c>
      <c r="G15" s="38">
        <f>[1]erdb!$AJ$23</f>
        <v>-6.5142647775760292</v>
      </c>
      <c r="H15" s="38">
        <f>[1]erdb!$AJ$24</f>
        <v>-0.96328888669796608</v>
      </c>
      <c r="I15" s="38"/>
      <c r="J15" s="38">
        <f>[1]itdb!$AJ$22</f>
        <v>2.9693251533742249</v>
      </c>
      <c r="K15" s="38">
        <f>[1]itdb!$AJ$23</f>
        <v>-5.2406557832856642</v>
      </c>
      <c r="L15" s="38">
        <f>[1]itdb!$AJ$24</f>
        <v>0.42369175422534155</v>
      </c>
    </row>
    <row r="16" spans="1:12" ht="25.95" customHeight="1" x14ac:dyDescent="0.35">
      <c r="A16" s="33" t="s">
        <v>64</v>
      </c>
      <c r="B16" s="34">
        <f>db!$AK$22</f>
        <v>18.074765412597582</v>
      </c>
      <c r="C16" s="34">
        <f>db!$AK$23</f>
        <v>2.2142333264426606</v>
      </c>
      <c r="D16" s="34">
        <f>db!$AK$24</f>
        <v>3.4887110398230448</v>
      </c>
      <c r="E16" s="33"/>
      <c r="F16" s="34">
        <f>[1]erdb!$AK$22</f>
        <v>12.015910564683697</v>
      </c>
      <c r="G16" s="34">
        <f>[1]erdb!$AK$23</f>
        <v>0.17382102883733985</v>
      </c>
      <c r="H16" s="34">
        <f>[1]erdb!$AK$24</f>
        <v>1.782928181193788</v>
      </c>
      <c r="I16" s="34"/>
      <c r="J16" s="34">
        <f>[1]itdb!$AK$22</f>
        <v>10.402694566156967</v>
      </c>
      <c r="K16" s="34">
        <f>[1]itdb!$AK$23</f>
        <v>-0.36564261080253013</v>
      </c>
      <c r="L16" s="34">
        <f>[1]itdb!$AK$24</f>
        <v>1.3687969260901545</v>
      </c>
    </row>
    <row r="17" spans="1:12" ht="25.95" customHeight="1" x14ac:dyDescent="0.35">
      <c r="A17" s="37" t="s">
        <v>65</v>
      </c>
      <c r="B17" s="38">
        <f>db!$AL$22</f>
        <v>13.734948457579076</v>
      </c>
      <c r="C17" s="38">
        <f>db!$AL$23</f>
        <v>0.33490190407121645</v>
      </c>
      <c r="D17" s="38">
        <f>db!$AL$24</f>
        <v>1.9900316673404861</v>
      </c>
      <c r="E17" s="37"/>
      <c r="F17" s="38">
        <f>[1]erdb!$AL$22</f>
        <v>21.415159883424973</v>
      </c>
      <c r="G17" s="38">
        <f>[1]erdb!$AL$23</f>
        <v>1.2542059437407493</v>
      </c>
      <c r="H17" s="38">
        <f>[1]erdb!$AL$24</f>
        <v>2.6504230396485973</v>
      </c>
      <c r="I17" s="38"/>
      <c r="J17" s="38">
        <f>[1]itdb!$AL$22</f>
        <v>18.920905615995288</v>
      </c>
      <c r="K17" s="38">
        <f>[1]itdb!$AL$23</f>
        <v>0.88988116394430605</v>
      </c>
      <c r="L17" s="38">
        <f>[1]itdb!$AL$24</f>
        <v>2.3104683054785413</v>
      </c>
    </row>
    <row r="18" spans="1:12" ht="25.95" customHeight="1" x14ac:dyDescent="0.35">
      <c r="A18" s="33" t="s">
        <v>66</v>
      </c>
      <c r="B18" s="34">
        <f>db!$AM$22</f>
        <v>7.9690020734714206</v>
      </c>
      <c r="C18" s="34">
        <f>db!$AM$23</f>
        <v>0.26857553968722137</v>
      </c>
      <c r="D18" s="34">
        <f>db!$AM$24</f>
        <v>1.6208291587557877</v>
      </c>
      <c r="E18" s="33"/>
      <c r="F18" s="34">
        <f>[1]erdb!$AM$22</f>
        <v>5.9176249929064229</v>
      </c>
      <c r="G18" s="34">
        <f>[1]erdb!$AM$23</f>
        <v>2.7006156830383654</v>
      </c>
      <c r="H18" s="34">
        <f>[1]erdb!$AM$24</f>
        <v>2.980359426243484</v>
      </c>
      <c r="I18" s="34"/>
      <c r="J18" s="34">
        <f>[1]itdb!$AM$22</f>
        <v>6.3300160350225232</v>
      </c>
      <c r="K18" s="34">
        <f>[1]itdb!$AM$23</f>
        <v>2.4855374064576496</v>
      </c>
      <c r="L18" s="34">
        <f>[1]itdb!$AM$24</f>
        <v>2.7987496797210021</v>
      </c>
    </row>
    <row r="19" spans="1:12" ht="25.95" customHeight="1" x14ac:dyDescent="0.35">
      <c r="A19" s="37" t="s">
        <v>67</v>
      </c>
      <c r="B19" s="38">
        <f>db!$AN$22</f>
        <v>9.5746639670398537</v>
      </c>
      <c r="C19" s="38">
        <f>db!$AN$23</f>
        <v>0.50571629111249017</v>
      </c>
      <c r="D19" s="38">
        <f>db!$AN$24</f>
        <v>2.0100592790412097</v>
      </c>
      <c r="E19" s="37"/>
      <c r="F19" s="38">
        <f>[1]erdb!$AN$22</f>
        <v>7.6513800638080331</v>
      </c>
      <c r="G19" s="38">
        <f>[1]erdb!$AN$23</f>
        <v>1.6567734834435743</v>
      </c>
      <c r="H19" s="38">
        <f>[1]erdb!$AN$24</f>
        <v>2.5459394126598145</v>
      </c>
      <c r="I19" s="38"/>
      <c r="J19" s="38">
        <f>[1]itdb!$AN$22</f>
        <v>7.5623227760998279</v>
      </c>
      <c r="K19" s="38">
        <f>[1]itdb!$AN$23</f>
        <v>1.5037088673150345</v>
      </c>
      <c r="L19" s="38">
        <f>[1]itdb!$AN$24</f>
        <v>2.4219889205443934</v>
      </c>
    </row>
    <row r="20" spans="1:12" ht="3.9" customHeight="1" thickBot="1" x14ac:dyDescent="0.25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ht="3" customHeight="1" x14ac:dyDescent="0.2"/>
    <row r="22" spans="1:12" ht="12" customHeight="1" x14ac:dyDescent="0.2">
      <c r="A22" s="4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5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0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1" t="str">
        <f>[1]rif!$E$22</f>
        <v>Il quadro provinciale.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2"/>
      <c r="B4" s="67" t="str">
        <f>db!D4</f>
        <v>Parma</v>
      </c>
      <c r="C4" s="67"/>
      <c r="D4" s="67"/>
      <c r="E4" s="2"/>
      <c r="F4" s="66" t="str">
        <f>[1]erdb!$D$4</f>
        <v>Emilia-Romagna</v>
      </c>
      <c r="G4" s="66"/>
      <c r="H4" s="66"/>
      <c r="I4" s="61"/>
      <c r="J4" s="66" t="str">
        <f>[1]itdb!$D$4</f>
        <v>Italia</v>
      </c>
      <c r="K4" s="66"/>
      <c r="L4" s="66"/>
    </row>
    <row r="5" spans="1:12" ht="3.9" customHeight="1" x14ac:dyDescent="0.35">
      <c r="A5" s="33"/>
      <c r="B5" s="33"/>
      <c r="C5" s="33"/>
      <c r="D5" s="33"/>
      <c r="E5" s="33"/>
    </row>
    <row r="6" spans="1:12" ht="26.1" customHeight="1" thickBot="1" x14ac:dyDescent="0.4">
      <c r="A6" s="3"/>
      <c r="B6" s="35">
        <f>db!$A$22</f>
        <v>2021</v>
      </c>
      <c r="C6" s="35">
        <f>db!$A$23</f>
        <v>2022</v>
      </c>
      <c r="D6" s="35">
        <f>db!$A$24</f>
        <v>2023</v>
      </c>
      <c r="E6" s="36"/>
      <c r="F6" s="35">
        <f>[1]erdb!$A$22</f>
        <v>2021</v>
      </c>
      <c r="G6" s="35">
        <f>[1]erdb!$A$23</f>
        <v>2022</v>
      </c>
      <c r="H6" s="35">
        <f>[1]erdb!$A$24</f>
        <v>2023</v>
      </c>
      <c r="I6" s="35"/>
      <c r="J6" s="35">
        <f>[1]itdb!$A$22</f>
        <v>2021</v>
      </c>
      <c r="K6" s="35">
        <f>[1]itdb!$A$23</f>
        <v>2022</v>
      </c>
      <c r="L6" s="35">
        <f>[1]itdb!$A$24</f>
        <v>2023</v>
      </c>
    </row>
    <row r="7" spans="1:12" ht="33" customHeight="1" x14ac:dyDescent="0.35">
      <c r="A7" s="56" t="s">
        <v>49</v>
      </c>
      <c r="B7" s="34"/>
      <c r="C7" s="34"/>
      <c r="D7" s="34"/>
      <c r="E7" s="33"/>
      <c r="F7" s="34"/>
      <c r="G7" s="34"/>
      <c r="H7" s="34"/>
      <c r="I7" s="34"/>
      <c r="J7" s="34"/>
      <c r="K7" s="34"/>
      <c r="L7" s="34"/>
    </row>
    <row r="8" spans="1:12" ht="33" customHeight="1" x14ac:dyDescent="0.35">
      <c r="A8" s="37" t="s">
        <v>38</v>
      </c>
      <c r="B8" s="38">
        <f>db!$AC$22</f>
        <v>1.8668755610862675</v>
      </c>
      <c r="C8" s="38">
        <f>db!$AC$23</f>
        <v>-0.57331011173730184</v>
      </c>
      <c r="D8" s="38">
        <f>db!$AC$24</f>
        <v>0.45854375088292265</v>
      </c>
      <c r="E8" s="37"/>
      <c r="F8" s="38">
        <f>[1]erdb!$AC$22</f>
        <v>0.15858250934261964</v>
      </c>
      <c r="G8" s="38">
        <f>[1]erdb!$AC$23</f>
        <v>0.93621575123763456</v>
      </c>
      <c r="H8" s="38">
        <f>[1]erdb!$AC$24</f>
        <v>1.0550459538439583</v>
      </c>
      <c r="I8" s="38"/>
      <c r="J8" s="38">
        <f>[1]itdb!$AC$22</f>
        <v>0.95039955359572659</v>
      </c>
      <c r="K8" s="38">
        <f>[1]itdb!$AC$23</f>
        <v>1.0693629730399445</v>
      </c>
      <c r="L8" s="38">
        <f>[1]itdb!$AC$24</f>
        <v>1.1118687043399023</v>
      </c>
    </row>
    <row r="9" spans="1:12" ht="33" customHeight="1" x14ac:dyDescent="0.35">
      <c r="A9" s="33" t="s">
        <v>37</v>
      </c>
      <c r="B9" s="34">
        <f>db!$AB$22</f>
        <v>1.9303108379646661</v>
      </c>
      <c r="C9" s="34">
        <f>db!$AB$23</f>
        <v>-0.30046185700178807</v>
      </c>
      <c r="D9" s="34">
        <f>db!$AB$24</f>
        <v>0.79426827680868506</v>
      </c>
      <c r="E9" s="33"/>
      <c r="F9" s="34">
        <f>[1]erdb!$AB$22</f>
        <v>0.62074146952511011</v>
      </c>
      <c r="G9" s="34">
        <f>[1]erdb!$AB$23</f>
        <v>0.77552115999302007</v>
      </c>
      <c r="H9" s="34">
        <f>[1]erdb!$AB$24</f>
        <v>1.275450762086705</v>
      </c>
      <c r="I9" s="34"/>
      <c r="J9" s="34">
        <f>[1]itdb!$AB$22</f>
        <v>0.75361205918671459</v>
      </c>
      <c r="K9" s="34">
        <f>[1]itdb!$AB$23</f>
        <v>0.6237088673150426</v>
      </c>
      <c r="L9" s="34">
        <f>[1]itdb!$AB$24</f>
        <v>1.1519889205444001</v>
      </c>
    </row>
    <row r="10" spans="1:12" ht="33" customHeight="1" x14ac:dyDescent="0.35">
      <c r="A10" s="37" t="s">
        <v>59</v>
      </c>
      <c r="B10" s="38">
        <f>db!$AO$22</f>
        <v>72.74332943348503</v>
      </c>
      <c r="C10" s="38">
        <f>db!$AO$23</f>
        <v>72.100064838338596</v>
      </c>
      <c r="D10" s="38">
        <f>db!$AO$24</f>
        <v>72.226966410527979</v>
      </c>
      <c r="E10" s="37"/>
      <c r="F10" s="38">
        <f>[1]erdb!$AO$22</f>
        <v>72.40805618552838</v>
      </c>
      <c r="G10" s="38">
        <f>[1]erdb!$AO$23</f>
        <v>73.039325407885443</v>
      </c>
      <c r="H10" s="38">
        <f>[1]erdb!$AO$24</f>
        <v>73.753303554980974</v>
      </c>
      <c r="I10" s="38"/>
      <c r="J10" s="38">
        <f>[1]itdb!$AO$22</f>
        <v>64.342459067242345</v>
      </c>
      <c r="K10" s="38">
        <f>[1]itdb!$AO$23</f>
        <v>65.293622104524971</v>
      </c>
      <c r="L10" s="38">
        <f>[1]itdb!$AO$24</f>
        <v>66.293029819166435</v>
      </c>
    </row>
    <row r="11" spans="1:12" ht="33" customHeight="1" x14ac:dyDescent="0.35">
      <c r="A11" s="33" t="s">
        <v>60</v>
      </c>
      <c r="B11" s="34">
        <f>db!$AP$22</f>
        <v>68.594889424552335</v>
      </c>
      <c r="C11" s="34">
        <f>db!$AP$23</f>
        <v>68.174883784230005</v>
      </c>
      <c r="D11" s="34">
        <f>db!$AP$24</f>
        <v>68.523112829468943</v>
      </c>
      <c r="E11" s="33"/>
      <c r="F11" s="34">
        <f>[1]erdb!$AP$22</f>
        <v>68.473346045974296</v>
      </c>
      <c r="G11" s="34">
        <f>[1]erdb!$AP$23</f>
        <v>68.960348841202162</v>
      </c>
      <c r="H11" s="34">
        <f>[1]erdb!$AP$24</f>
        <v>69.786329275893848</v>
      </c>
      <c r="I11" s="34"/>
      <c r="J11" s="34">
        <f>[1]itdb!$AP$22</f>
        <v>58.23164762589181</v>
      </c>
      <c r="K11" s="34">
        <f>[1]itdb!$AP$23</f>
        <v>58.831913939602686</v>
      </c>
      <c r="L11" s="34">
        <f>[1]itdb!$AP$24</f>
        <v>59.756117667840847</v>
      </c>
    </row>
    <row r="12" spans="1:12" ht="33" customHeight="1" x14ac:dyDescent="0.35">
      <c r="A12" s="37" t="s">
        <v>42</v>
      </c>
      <c r="B12" s="38">
        <f>db!$AQ$22</f>
        <v>5.7028459396073377</v>
      </c>
      <c r="C12" s="38">
        <f>db!$AQ$23</f>
        <v>5.4440742361460446</v>
      </c>
      <c r="D12" s="38">
        <f>db!$AQ$24</f>
        <v>5.1280757937511252</v>
      </c>
      <c r="E12" s="37"/>
      <c r="F12" s="38">
        <f>[1]erdb!$AQ$22</f>
        <v>5.4340778455263656</v>
      </c>
      <c r="G12" s="38">
        <f>[1]erdb!$AQ$23</f>
        <v>5.5846306683480291</v>
      </c>
      <c r="H12" s="38">
        <f>[1]erdb!$AQ$24</f>
        <v>5.3787072414049213</v>
      </c>
      <c r="I12" s="38"/>
      <c r="J12" s="38">
        <f>[1]itdb!$AQ$22</f>
        <v>9.4973234314285513</v>
      </c>
      <c r="K12" s="38">
        <f>[1]itdb!$AQ$23</f>
        <v>9.8963849096594494</v>
      </c>
      <c r="L12" s="38">
        <f>[1]itdb!$AQ$24</f>
        <v>9.8606326625241341</v>
      </c>
    </row>
    <row r="13" spans="1:12" ht="33" customHeight="1" x14ac:dyDescent="0.35">
      <c r="A13" s="56" t="s">
        <v>18</v>
      </c>
      <c r="B13" s="34"/>
      <c r="C13" s="34"/>
      <c r="D13" s="34"/>
      <c r="E13" s="33"/>
      <c r="F13" s="34"/>
      <c r="G13" s="34"/>
      <c r="H13" s="34"/>
      <c r="I13" s="34"/>
      <c r="J13" s="34"/>
      <c r="K13" s="34"/>
      <c r="L13" s="34"/>
    </row>
    <row r="14" spans="1:12" ht="33" customHeight="1" x14ac:dyDescent="0.35">
      <c r="A14" s="37" t="s">
        <v>106</v>
      </c>
      <c r="B14" s="38">
        <f>db!$AR$22</f>
        <v>4.7778276984090207</v>
      </c>
      <c r="C14" s="38">
        <f>db!$AR$23</f>
        <v>3.8634754727546516</v>
      </c>
      <c r="D14" s="38">
        <f>db!$AR$24</f>
        <v>4.1064144873944608</v>
      </c>
      <c r="E14" s="37"/>
      <c r="F14" s="38">
        <f>[1]erdb!$AR$22</f>
        <v>4.7458249416444387</v>
      </c>
      <c r="G14" s="38">
        <f>[1]erdb!$AR$23</f>
        <v>3.8321367582917487</v>
      </c>
      <c r="H14" s="38">
        <f>[1]erdb!$AR$24</f>
        <v>4.0753015886423993</v>
      </c>
      <c r="I14" s="38"/>
      <c r="J14" s="38">
        <f>[1]itdb!$AR$22</f>
        <v>3.6899351659981816</v>
      </c>
      <c r="K14" s="38">
        <f>[1]itdb!$AR$23</f>
        <v>3.5732111905629527</v>
      </c>
      <c r="L14" s="38">
        <f>[1]itdb!$AR$24</f>
        <v>3.8323917318547451</v>
      </c>
    </row>
    <row r="15" spans="1:12" ht="33" customHeight="1" x14ac:dyDescent="0.35">
      <c r="A15" s="33" t="s">
        <v>61</v>
      </c>
      <c r="B15" s="34">
        <f>db!$AS$22</f>
        <v>33.579061706011267</v>
      </c>
      <c r="C15" s="34">
        <f>db!$AS$23</f>
        <v>34.139081354128358</v>
      </c>
      <c r="D15" s="34">
        <f>db!$AS$24</f>
        <v>34.903921431324406</v>
      </c>
      <c r="E15" s="33"/>
      <c r="F15" s="34">
        <f>[1]erdb!$AS$22</f>
        <v>30.995879268938577</v>
      </c>
      <c r="G15" s="34">
        <f>[1]erdb!$AS$23</f>
        <v>31.750033709235392</v>
      </c>
      <c r="H15" s="34">
        <f>[1]erdb!$AS$24</f>
        <v>32.595195960542029</v>
      </c>
      <c r="I15" s="34"/>
      <c r="J15" s="34">
        <f>[1]itdb!$AS$22</f>
        <v>25.545371237285345</v>
      </c>
      <c r="K15" s="34">
        <f>[1]itdb!$AS$23</f>
        <v>26.201259232995554</v>
      </c>
      <c r="L15" s="34">
        <f>[1]itdb!$AS$24</f>
        <v>26.924521036833532</v>
      </c>
    </row>
    <row r="16" spans="1:12" ht="33" customHeight="1" x14ac:dyDescent="0.35">
      <c r="A16" s="37" t="s">
        <v>68</v>
      </c>
      <c r="B16" s="38">
        <f>db!$AZ$22</f>
        <v>74.451778449754229</v>
      </c>
      <c r="C16" s="38">
        <f>db!$AZ$23</f>
        <v>76.029916040596234</v>
      </c>
      <c r="D16" s="38">
        <f>db!$AZ$24</f>
        <v>77.277796378515916</v>
      </c>
      <c r="E16" s="37"/>
      <c r="F16" s="38">
        <f>[1]erdb!$AZ$22</f>
        <v>69.488193114678509</v>
      </c>
      <c r="G16" s="38">
        <f>[1]erdb!$AZ$23</f>
        <v>70.578048932912694</v>
      </c>
      <c r="H16" s="38">
        <f>[1]erdb!$AZ$24</f>
        <v>71.559743685556114</v>
      </c>
      <c r="I16" s="38"/>
      <c r="J16" s="38">
        <f>[1]itdb!$AZ$22</f>
        <v>66.949604471818702</v>
      </c>
      <c r="K16" s="38">
        <f>[1]itdb!$AZ$23</f>
        <v>68.002753064071641</v>
      </c>
      <c r="L16" s="38">
        <f>[1]itdb!$AZ$24</f>
        <v>68.897348326163538</v>
      </c>
    </row>
    <row r="17" spans="1:12" ht="3.9" customHeight="1" thickBo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2" ht="3" customHeight="1" x14ac:dyDescent="0.2"/>
    <row r="19" spans="1:12" ht="15" customHeight="1" x14ac:dyDescent="0.2">
      <c r="A19" s="4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5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="85" zoomScaleNormal="85" workbookViewId="0"/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7" ht="23.25" x14ac:dyDescent="0.35">
      <c r="A1" s="31"/>
      <c r="B1" s="31"/>
      <c r="C1" s="31"/>
      <c r="D1" s="31" t="s">
        <v>13</v>
      </c>
    </row>
    <row r="2" spans="1:7" ht="9" customHeight="1" x14ac:dyDescent="0.2"/>
    <row r="3" spans="1:7" ht="18" customHeight="1" x14ac:dyDescent="0.2">
      <c r="E3" s="44" t="str">
        <f>"1. "&amp;[2]rif!$B$6</f>
        <v xml:space="preserve">1. Il quadro mondiale. </v>
      </c>
      <c r="F3" s="44"/>
    </row>
    <row r="4" spans="1:7" ht="15" customHeight="1" x14ac:dyDescent="0.2">
      <c r="E4" s="44"/>
      <c r="F4" s="44" t="str">
        <f>[2]rif!$C$6</f>
        <v>Tasso di variazione del prodotto interno lordo</v>
      </c>
      <c r="G4" s="44">
        <v>3</v>
      </c>
    </row>
    <row r="5" spans="1:7" ht="18" customHeight="1" x14ac:dyDescent="0.2">
      <c r="E5" s="44" t="str">
        <f>"2. "&amp;[2]rif!$B$7</f>
        <v xml:space="preserve">2. Il quadro europeo. </v>
      </c>
      <c r="F5" s="44"/>
      <c r="G5" s="44"/>
    </row>
    <row r="6" spans="1:7" ht="15" customHeight="1" x14ac:dyDescent="0.2">
      <c r="E6" s="44"/>
      <c r="F6" s="44" t="str">
        <f>[2]rif!$C$7</f>
        <v>Tasso di variazione del prodotto interno lordo</v>
      </c>
      <c r="G6" s="44">
        <v>4</v>
      </c>
    </row>
    <row r="7" spans="1:7" ht="18" customHeight="1" x14ac:dyDescent="0.2">
      <c r="E7" s="44" t="str">
        <f>"3. "&amp;[2]rif!$B$8</f>
        <v xml:space="preserve">3. Il quadro nazionale. </v>
      </c>
      <c r="F7" s="44"/>
      <c r="G7" s="44"/>
    </row>
    <row r="8" spans="1:7" ht="15" customHeight="1" x14ac:dyDescent="0.2">
      <c r="E8" s="44"/>
      <c r="F8" s="44" t="str">
        <f>[2]rif!$C$8</f>
        <v>Principali variabili, tasso di variazione - 1</v>
      </c>
      <c r="G8" s="44">
        <v>5</v>
      </c>
    </row>
    <row r="9" spans="1:7" ht="15" customHeight="1" x14ac:dyDescent="0.2">
      <c r="E9" s="44"/>
      <c r="F9" s="44" t="str">
        <f>[2]rif!$C$9</f>
        <v>Principali variabili, tasso di variazione - 2</v>
      </c>
      <c r="G9" s="44">
        <v>6</v>
      </c>
    </row>
    <row r="10" spans="1:7" ht="18" customHeight="1" x14ac:dyDescent="0.2">
      <c r="E10" s="44" t="str">
        <f>"4. "&amp;[1]rif!$B$10</f>
        <v xml:space="preserve">4. Il quadro regionale. </v>
      </c>
      <c r="F10" s="44"/>
      <c r="G10" s="44"/>
    </row>
    <row r="11" spans="1:7" ht="15" customHeight="1" x14ac:dyDescent="0.2">
      <c r="E11" s="44"/>
      <c r="F11" s="44" t="str">
        <f>[1]rif!$D10</f>
        <v>Prodotto interno lordo: indice (2000=100) e tasso di variazione</v>
      </c>
      <c r="G11" s="44">
        <v>7</v>
      </c>
    </row>
    <row r="12" spans="1:7" ht="15" customHeight="1" x14ac:dyDescent="0.2">
      <c r="E12" s="44"/>
      <c r="F12" s="44" t="str">
        <f>[1]rif!$D11</f>
        <v>Principali variabili, tasso di variazione - 1</v>
      </c>
      <c r="G12" s="44">
        <v>8</v>
      </c>
    </row>
    <row r="13" spans="1:7" ht="15" customHeight="1" x14ac:dyDescent="0.2">
      <c r="E13" s="44"/>
      <c r="F13" s="44" t="str">
        <f>[1]rif!$D12</f>
        <v>Principali variabili, tasso di variazione - 2</v>
      </c>
      <c r="G13" s="44">
        <v>9</v>
      </c>
    </row>
    <row r="14" spans="1:7" ht="15" customHeight="1" x14ac:dyDescent="0.2">
      <c r="E14" s="44"/>
      <c r="F14" s="44" t="str">
        <f>[1]rif!$D13</f>
        <v>Principali variabili di conto economico, tasso di variazione</v>
      </c>
      <c r="G14" s="44">
        <v>10</v>
      </c>
    </row>
    <row r="15" spans="1:7" ht="15" customHeight="1" x14ac:dyDescent="0.2">
      <c r="E15" s="44"/>
      <c r="F15" s="44" t="str">
        <f>[1]rif!$D14</f>
        <v>Valore aggiunto: i settori, variazione, quota e indice (2000=100)</v>
      </c>
      <c r="G15" s="44">
        <v>11</v>
      </c>
    </row>
    <row r="16" spans="1:7" ht="15" customHeight="1" x14ac:dyDescent="0.2">
      <c r="E16" s="44"/>
      <c r="F16" s="44" t="str">
        <f>[1]rif!$D15</f>
        <v>Esportazioni: indice (2000=100), tasso di variazione e quota</v>
      </c>
      <c r="G16" s="44">
        <v>12</v>
      </c>
    </row>
    <row r="17" spans="5:12" ht="15" customHeight="1" x14ac:dyDescent="0.2">
      <c r="E17" s="44"/>
      <c r="F17" s="44" t="str">
        <f>[1]rif!$D16</f>
        <v>Importazioni: indice (2000=100), tasso di variazione e quota</v>
      </c>
      <c r="G17" s="44">
        <v>13</v>
      </c>
    </row>
    <row r="18" spans="5:12" ht="15" customHeight="1" x14ac:dyDescent="0.2">
      <c r="E18" s="44"/>
      <c r="F18" s="44" t="str">
        <f>[1]rif!$D17</f>
        <v xml:space="preserve">Unità di lavoro </v>
      </c>
      <c r="G18" s="44">
        <v>14</v>
      </c>
    </row>
    <row r="19" spans="5:12" ht="15" customHeight="1" x14ac:dyDescent="0.2">
      <c r="E19" s="44"/>
      <c r="F19" s="44" t="str">
        <f>[1]rif!$D18</f>
        <v>Unità di lavoro nei settori: indice e tasso di variazione</v>
      </c>
      <c r="G19" s="44">
        <v>15</v>
      </c>
    </row>
    <row r="20" spans="5:12" ht="15" customHeight="1" x14ac:dyDescent="0.2">
      <c r="E20" s="44"/>
      <c r="F20" s="44" t="str">
        <f>[1]rif!$D19</f>
        <v>Lavoro: occupati, tassi di attività, occupazione e disoccupazione</v>
      </c>
      <c r="G20" s="44">
        <v>16</v>
      </c>
    </row>
    <row r="21" spans="5:12" ht="18" customHeight="1" x14ac:dyDescent="0.2">
      <c r="E21" s="44" t="str">
        <f>"5. "&amp;[1]rif!$B$20</f>
        <v xml:space="preserve">5. Il quadro provinciale. </v>
      </c>
      <c r="F21" s="44"/>
      <c r="G21" s="44"/>
    </row>
    <row r="22" spans="5:12" ht="15" customHeight="1" x14ac:dyDescent="0.2">
      <c r="E22" s="44"/>
      <c r="F22" s="44" t="str">
        <f>[1]rif!$D20</f>
        <v>Valore aggiunto: indice (2000=100) e tasso di variazione</v>
      </c>
      <c r="G22" s="44">
        <v>17</v>
      </c>
    </row>
    <row r="23" spans="5:12" ht="15" customHeight="1" x14ac:dyDescent="0.25">
      <c r="E23" s="44"/>
      <c r="F23" s="44" t="str">
        <f>[1]rif!$D21</f>
        <v>Principali variabili, tasso di variazione - 1</v>
      </c>
      <c r="G23" s="44">
        <v>18</v>
      </c>
      <c r="L23"/>
    </row>
    <row r="24" spans="5:12" ht="15" customHeight="1" x14ac:dyDescent="0.25">
      <c r="E24" s="44"/>
      <c r="F24" s="44" t="str">
        <f>[1]rif!$D22</f>
        <v>Principali variabili, tasso di variazione - 2</v>
      </c>
      <c r="G24" s="44">
        <v>19</v>
      </c>
      <c r="L24"/>
    </row>
    <row r="25" spans="5:12" ht="15" customHeight="1" x14ac:dyDescent="0.25">
      <c r="E25" s="44"/>
      <c r="F25" s="44" t="str">
        <f>[1]rif!$D23</f>
        <v>Valore aggiunto: i settori, variazione, quota e indice (2000=100)</v>
      </c>
      <c r="G25" s="44">
        <v>20</v>
      </c>
      <c r="L25"/>
    </row>
    <row r="26" spans="5:12" ht="15" customHeight="1" x14ac:dyDescent="0.25">
      <c r="E26" s="44"/>
      <c r="F26" s="44" t="str">
        <f>[1]rif!$D24</f>
        <v>Esportazioni: indice (2000=100), tasso di variazione e quota</v>
      </c>
      <c r="G26" s="44">
        <v>21</v>
      </c>
      <c r="L26"/>
    </row>
    <row r="27" spans="5:12" ht="15" customHeight="1" x14ac:dyDescent="0.25">
      <c r="E27" s="44"/>
      <c r="F27" s="44" t="str">
        <f>[1]rif!$D25</f>
        <v>Importazioni: indice (2000=100), tasso di variazione e quota</v>
      </c>
      <c r="G27" s="44">
        <v>22</v>
      </c>
      <c r="L27"/>
    </row>
    <row r="28" spans="5:12" ht="15" customHeight="1" x14ac:dyDescent="0.25">
      <c r="E28" s="44"/>
      <c r="F28" s="44" t="str">
        <f>[1]rif!$D26</f>
        <v xml:space="preserve">Unità di lavoro </v>
      </c>
      <c r="G28" s="44">
        <v>23</v>
      </c>
      <c r="L28"/>
    </row>
    <row r="29" spans="5:12" ht="15" customHeight="1" x14ac:dyDescent="0.25">
      <c r="E29" s="44"/>
      <c r="F29" s="44" t="str">
        <f>[1]rif!$D27</f>
        <v>Unità di lavoro nei settori: indice e tasso di variazione</v>
      </c>
      <c r="G29" s="44">
        <v>24</v>
      </c>
      <c r="L29"/>
    </row>
    <row r="30" spans="5:12" ht="15" customHeight="1" x14ac:dyDescent="0.25">
      <c r="E30" s="44"/>
      <c r="F30" s="44" t="str">
        <f>[1]rif!$D28</f>
        <v>Lavoro: occupati, tassi di attività, occupazione e disoccupazione</v>
      </c>
      <c r="G30" s="44">
        <v>25</v>
      </c>
      <c r="L30"/>
    </row>
    <row r="31" spans="5:12" ht="15" customHeight="1" x14ac:dyDescent="0.25">
      <c r="E31" s="44"/>
      <c r="F31" s="44" t="str">
        <f>[1]rif!$D29</f>
        <v>Indici strutturali</v>
      </c>
      <c r="G31" s="44">
        <v>26</v>
      </c>
      <c r="L31"/>
    </row>
    <row r="32" spans="5:12" x14ac:dyDescent="0.2">
      <c r="L32"/>
    </row>
    <row r="33" spans="12:12" x14ac:dyDescent="0.2">
      <c r="L33"/>
    </row>
    <row r="34" spans="12:12" x14ac:dyDescent="0.2">
      <c r="L34"/>
    </row>
    <row r="35" spans="12:12" x14ac:dyDescent="0.2">
      <c r="L35"/>
    </row>
    <row r="36" spans="12:12" x14ac:dyDescent="0.2">
      <c r="L36"/>
    </row>
    <row r="37" spans="12:12" x14ac:dyDescent="0.2">
      <c r="L37"/>
    </row>
    <row r="38" spans="12:12" x14ac:dyDescent="0.2">
      <c r="L3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62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[1]rif!$E$23</f>
        <v>Il quadro provinciale. Valore aggiunto: i settori, variazione, quota e indice (2000=100)</v>
      </c>
    </row>
    <row r="57" spans="1:1" ht="17.100000000000001" customHeight="1" x14ac:dyDescent="0.25">
      <c r="A57" s="5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[1]rif!$E$24</f>
        <v>Il quadro provinciale. Esportazioni: indice (2000=100), tasso di variazione e quota</v>
      </c>
    </row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[1]rif!$E$25</f>
        <v>Il quadro provinciale. Importazioni: indice (2000=100), tasso di variazione e quota</v>
      </c>
    </row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[1]rif!$E$26</f>
        <v xml:space="preserve">Il quadro provinciale.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[1]rif!$E$27</f>
        <v>Il quadro provinciale.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[1]rif!$E$28</f>
        <v>Il quadro provinciale. Lavoro: occupati, tassi di attività, occupazione e disoccupazione</v>
      </c>
    </row>
    <row r="56" spans="1:1" ht="11.4" x14ac:dyDescent="0.2">
      <c r="A56" s="6" t="str">
        <f>[1]rif!$B$40</f>
        <v>(*) Calcolato sulla popolazione presente in età lavorativa (15-64 anni).</v>
      </c>
    </row>
    <row r="57" spans="1:1" ht="15" customHeight="1" x14ac:dyDescent="0.25">
      <c r="A57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6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[1]rif!$E$29</f>
        <v>Il quadro provinciale. Indici strutturali</v>
      </c>
    </row>
    <row r="56" spans="1:1" ht="18" customHeight="1" x14ac:dyDescent="0.25">
      <c r="A56" s="5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Normal="100" workbookViewId="0"/>
  </sheetViews>
  <sheetFormatPr defaultColWidth="1.85546875" defaultRowHeight="8.1" customHeight="1" x14ac:dyDescent="0.2"/>
  <cols>
    <col min="1" max="1" width="1.85546875" style="46"/>
    <col min="2" max="2" width="82.140625" style="45" customWidth="1"/>
    <col min="3" max="3" width="3.28515625" style="46" customWidth="1"/>
    <col min="4" max="4" width="78.7109375" style="45" bestFit="1" customWidth="1"/>
    <col min="5" max="16384" width="1.85546875" style="46"/>
  </cols>
  <sheetData>
    <row r="1" spans="2:4" ht="3" customHeight="1" x14ac:dyDescent="0.2"/>
    <row r="2" spans="2:4" ht="34.200000000000003" x14ac:dyDescent="0.2">
      <c r="B2" s="47" t="s">
        <v>111</v>
      </c>
    </row>
    <row r="3" spans="2:4" ht="3" customHeight="1" x14ac:dyDescent="0.2"/>
    <row r="4" spans="2:4" ht="13.2" x14ac:dyDescent="0.25">
      <c r="B4" s="48" t="s">
        <v>80</v>
      </c>
    </row>
    <row r="5" spans="2:4" ht="3" customHeight="1" x14ac:dyDescent="0.2">
      <c r="B5" s="49"/>
    </row>
    <row r="6" spans="2:4" ht="12" customHeight="1" x14ac:dyDescent="0.25">
      <c r="B6" s="50" t="s">
        <v>119</v>
      </c>
    </row>
    <row r="7" spans="2:4" ht="12.75" customHeight="1" x14ac:dyDescent="0.2">
      <c r="B7" s="51" t="s">
        <v>112</v>
      </c>
      <c r="C7" s="60"/>
      <c r="D7" s="52" t="s">
        <v>113</v>
      </c>
    </row>
    <row r="8" spans="2:4" ht="3" customHeight="1" x14ac:dyDescent="0.2">
      <c r="B8" s="49"/>
    </row>
    <row r="9" spans="2:4" ht="12" customHeight="1" x14ac:dyDescent="0.25">
      <c r="B9" s="50" t="s">
        <v>81</v>
      </c>
    </row>
    <row r="10" spans="2:4" ht="11.4" x14ac:dyDescent="0.2">
      <c r="B10" s="51" t="s">
        <v>114</v>
      </c>
      <c r="C10" s="60"/>
      <c r="D10" s="52" t="s">
        <v>120</v>
      </c>
    </row>
    <row r="11" spans="2:4" ht="3" customHeight="1" x14ac:dyDescent="0.2">
      <c r="B11" s="49"/>
    </row>
    <row r="12" spans="2:4" ht="12" x14ac:dyDescent="0.25">
      <c r="B12" s="50" t="s">
        <v>82</v>
      </c>
    </row>
    <row r="13" spans="2:4" ht="12.75" customHeight="1" x14ac:dyDescent="0.2">
      <c r="B13" s="51" t="s">
        <v>115</v>
      </c>
      <c r="C13" s="60"/>
      <c r="D13" s="52" t="s">
        <v>121</v>
      </c>
    </row>
    <row r="14" spans="2:4" ht="3" customHeight="1" x14ac:dyDescent="0.2">
      <c r="B14" s="49"/>
    </row>
    <row r="15" spans="2:4" ht="12" x14ac:dyDescent="0.25">
      <c r="B15" s="50" t="s">
        <v>83</v>
      </c>
    </row>
    <row r="16" spans="2:4" ht="12.75" customHeight="1" x14ac:dyDescent="0.2">
      <c r="B16" s="51" t="s">
        <v>116</v>
      </c>
      <c r="C16" s="60"/>
      <c r="D16" s="53" t="s">
        <v>122</v>
      </c>
    </row>
    <row r="17" spans="2:4" ht="3" customHeight="1" x14ac:dyDescent="0.2">
      <c r="B17" s="49"/>
    </row>
    <row r="18" spans="2:4" ht="12" x14ac:dyDescent="0.25">
      <c r="B18" s="50" t="s">
        <v>84</v>
      </c>
    </row>
    <row r="19" spans="2:4" ht="12.75" customHeight="1" x14ac:dyDescent="0.2">
      <c r="B19" s="51" t="s">
        <v>85</v>
      </c>
      <c r="C19" s="60"/>
      <c r="D19" s="53" t="s">
        <v>123</v>
      </c>
    </row>
    <row r="20" spans="2:4" ht="3" customHeight="1" x14ac:dyDescent="0.2">
      <c r="B20" s="49"/>
    </row>
    <row r="21" spans="2:4" ht="12" x14ac:dyDescent="0.25">
      <c r="B21" s="50" t="s">
        <v>86</v>
      </c>
    </row>
    <row r="22" spans="2:4" ht="12.75" customHeight="1" x14ac:dyDescent="0.2">
      <c r="B22" s="51" t="s">
        <v>100</v>
      </c>
      <c r="C22" s="60"/>
      <c r="D22" s="53" t="s">
        <v>124</v>
      </c>
    </row>
    <row r="23" spans="2:4" ht="3" customHeight="1" x14ac:dyDescent="0.2">
      <c r="B23" s="49"/>
    </row>
    <row r="24" spans="2:4" ht="12" x14ac:dyDescent="0.25">
      <c r="B24" s="50" t="s">
        <v>87</v>
      </c>
    </row>
    <row r="25" spans="2:4" ht="12.75" customHeight="1" x14ac:dyDescent="0.2">
      <c r="B25" s="51" t="s">
        <v>98</v>
      </c>
      <c r="C25" s="60"/>
      <c r="D25" s="53" t="s">
        <v>125</v>
      </c>
    </row>
    <row r="26" spans="2:4" ht="3" customHeight="1" x14ac:dyDescent="0.2">
      <c r="B26" s="49"/>
    </row>
    <row r="27" spans="2:4" ht="12" x14ac:dyDescent="0.25">
      <c r="B27" s="50" t="s">
        <v>88</v>
      </c>
    </row>
    <row r="28" spans="2:4" ht="11.4" x14ac:dyDescent="0.2">
      <c r="B28" s="51" t="s">
        <v>99</v>
      </c>
      <c r="C28" s="60"/>
      <c r="D28" s="53" t="s">
        <v>126</v>
      </c>
    </row>
    <row r="29" spans="2:4" ht="3" customHeight="1" x14ac:dyDescent="0.2">
      <c r="B29" s="49"/>
    </row>
    <row r="30" spans="2:4" ht="12" x14ac:dyDescent="0.25">
      <c r="B30" s="50" t="s">
        <v>89</v>
      </c>
    </row>
    <row r="31" spans="2:4" ht="12.75" customHeight="1" x14ac:dyDescent="0.2">
      <c r="B31" s="51" t="s">
        <v>101</v>
      </c>
      <c r="C31" s="60"/>
      <c r="D31" s="53" t="s">
        <v>127</v>
      </c>
    </row>
    <row r="32" spans="2:4" ht="3" customHeight="1" x14ac:dyDescent="0.2">
      <c r="B32" s="49"/>
    </row>
    <row r="33" spans="2:4" ht="12" x14ac:dyDescent="0.25">
      <c r="B33" s="50" t="s">
        <v>128</v>
      </c>
    </row>
    <row r="34" spans="2:4" ht="11.4" x14ac:dyDescent="0.2">
      <c r="B34" s="51" t="s">
        <v>129</v>
      </c>
      <c r="C34" s="60"/>
      <c r="D34" s="52" t="s">
        <v>130</v>
      </c>
    </row>
    <row r="35" spans="2:4" ht="3" customHeight="1" x14ac:dyDescent="0.2">
      <c r="B35" s="49"/>
    </row>
    <row r="36" spans="2:4" ht="12" x14ac:dyDescent="0.25">
      <c r="B36" s="50" t="s">
        <v>90</v>
      </c>
    </row>
    <row r="37" spans="2:4" ht="11.4" x14ac:dyDescent="0.2">
      <c r="B37" s="51" t="s">
        <v>91</v>
      </c>
      <c r="C37" s="60"/>
      <c r="D37" s="53" t="s">
        <v>131</v>
      </c>
    </row>
    <row r="38" spans="2:4" ht="3" customHeight="1" x14ac:dyDescent="0.2">
      <c r="B38" s="49"/>
    </row>
    <row r="39" spans="2:4" ht="12" x14ac:dyDescent="0.25">
      <c r="B39" s="50" t="s">
        <v>92</v>
      </c>
    </row>
    <row r="40" spans="2:4" ht="11.4" x14ac:dyDescent="0.2">
      <c r="B40" s="51" t="s">
        <v>97</v>
      </c>
      <c r="C40" s="60"/>
      <c r="D40" s="53" t="s">
        <v>132</v>
      </c>
    </row>
    <row r="41" spans="2:4" ht="3" customHeight="1" x14ac:dyDescent="0.2">
      <c r="B41" s="49"/>
    </row>
    <row r="42" spans="2:4" ht="13.2" x14ac:dyDescent="0.25">
      <c r="B42" s="48" t="s">
        <v>93</v>
      </c>
    </row>
    <row r="43" spans="2:4" ht="5.0999999999999996" customHeight="1" x14ac:dyDescent="0.2">
      <c r="B43" s="49"/>
    </row>
    <row r="44" spans="2:4" ht="12" x14ac:dyDescent="0.25">
      <c r="B44" s="50" t="s">
        <v>94</v>
      </c>
    </row>
    <row r="45" spans="2:4" ht="11.4" x14ac:dyDescent="0.2">
      <c r="B45" s="51" t="s">
        <v>117</v>
      </c>
      <c r="C45" s="60"/>
      <c r="D45" s="53" t="s">
        <v>133</v>
      </c>
    </row>
    <row r="46" spans="2:4" ht="3" customHeight="1" x14ac:dyDescent="0.2">
      <c r="B46" s="49"/>
    </row>
    <row r="47" spans="2:4" ht="13.2" x14ac:dyDescent="0.25">
      <c r="B47" s="48" t="s">
        <v>95</v>
      </c>
    </row>
    <row r="48" spans="2:4" ht="3" customHeight="1" x14ac:dyDescent="0.2">
      <c r="B48" s="49"/>
    </row>
    <row r="49" spans="2:4" ht="12" x14ac:dyDescent="0.25">
      <c r="B49" s="50" t="s">
        <v>96</v>
      </c>
    </row>
    <row r="50" spans="2:4" ht="22.95" x14ac:dyDescent="0.2">
      <c r="B50" s="51" t="s">
        <v>118</v>
      </c>
      <c r="C50" s="60"/>
      <c r="D50" s="53" t="s">
        <v>134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workbookViewId="0">
      <pane xSplit="1" ySplit="9" topLeftCell="B10" activePane="bottomRight" state="frozen"/>
      <selection pane="topRight"/>
      <selection pane="bottomLeft"/>
      <selection pane="bottomRight"/>
    </sheetView>
  </sheetViews>
  <sheetFormatPr defaultRowHeight="10.199999999999999" x14ac:dyDescent="0.2"/>
  <sheetData>
    <row r="1" spans="1:53" x14ac:dyDescent="0.2">
      <c r="A1" s="7" t="s">
        <v>0</v>
      </c>
    </row>
    <row r="2" spans="1:53" x14ac:dyDescent="0.2">
      <c r="A2" t="str">
        <f>[1]prvq!$A$4&amp;" - database per grafici e tabelle"</f>
        <v>Parma - database per grafici e tabelle</v>
      </c>
    </row>
    <row r="3" spans="1:53" x14ac:dyDescent="0.2">
      <c r="A3" s="8" t="s">
        <v>1</v>
      </c>
    </row>
    <row r="4" spans="1:53" x14ac:dyDescent="0.2">
      <c r="A4" s="8" t="s">
        <v>102</v>
      </c>
      <c r="B4" s="9"/>
      <c r="C4" s="9"/>
      <c r="D4" s="10" t="str">
        <f>[1]prvq!$A$4</f>
        <v>Parma</v>
      </c>
      <c r="E4" s="10" t="str">
        <f>[1]prvq!$A$4</f>
        <v>Parma</v>
      </c>
      <c r="F4" s="10"/>
      <c r="G4" s="10"/>
      <c r="H4" s="10" t="str">
        <f>[1]prvq!$A$4</f>
        <v>Parma</v>
      </c>
      <c r="I4" s="10" t="str">
        <f>[1]prvq!$A$4</f>
        <v>Parma</v>
      </c>
      <c r="J4" s="10"/>
      <c r="K4" s="10"/>
      <c r="L4" s="10"/>
      <c r="M4" s="10" t="str">
        <f>[1]prvq!$A$4</f>
        <v>Parma</v>
      </c>
      <c r="N4" s="10" t="str">
        <f>[1]prvq!$A$4</f>
        <v>Parma</v>
      </c>
      <c r="O4" s="10" t="str">
        <f>[1]prvq!$A$4</f>
        <v>Parma</v>
      </c>
      <c r="P4" s="10" t="str">
        <f>[1]prvq!$A$4</f>
        <v>Parma</v>
      </c>
      <c r="Q4" s="10" t="str">
        <f>[1]prvq!$A$4</f>
        <v>Parma</v>
      </c>
      <c r="R4" s="10" t="str">
        <f>[1]prvq!$A$4</f>
        <v>Parma</v>
      </c>
      <c r="S4" s="10" t="str">
        <f>[1]prvq!$A$4</f>
        <v>Parma</v>
      </c>
      <c r="T4" s="10" t="str">
        <f>[1]prvq!$A$4</f>
        <v>Parma</v>
      </c>
      <c r="U4" s="10" t="str">
        <f>[1]prvq!$A$4</f>
        <v>Parma</v>
      </c>
      <c r="V4" s="10" t="str">
        <f>[1]prvq!$A$4</f>
        <v>Parma</v>
      </c>
      <c r="W4" s="10" t="str">
        <f>[1]prvq!$A$4</f>
        <v>Parma</v>
      </c>
      <c r="X4" s="10" t="str">
        <f>[1]prvq!$A$4</f>
        <v>Parma</v>
      </c>
      <c r="Y4" s="10" t="str">
        <f>[1]prvq!$A$4</f>
        <v>Parma</v>
      </c>
      <c r="Z4" s="10" t="str">
        <f>[1]prvq!$A$4</f>
        <v>Parma</v>
      </c>
      <c r="AA4" s="10" t="str">
        <f>[1]prvq!$A$4</f>
        <v>Parma</v>
      </c>
      <c r="AB4" s="10" t="str">
        <f>[1]prvq!$A$4</f>
        <v>Parma</v>
      </c>
      <c r="AC4" s="10" t="str">
        <f>[1]prvq!$A$4</f>
        <v>Parma</v>
      </c>
      <c r="AD4" s="10" t="str">
        <f>[1]prvq!$A$4</f>
        <v>Parma</v>
      </c>
      <c r="AE4" s="10" t="str">
        <f>[1]pri!$A$4</f>
        <v>Parma</v>
      </c>
      <c r="AF4" s="10" t="str">
        <f>[1]pri!$A$4</f>
        <v>Parma</v>
      </c>
      <c r="AG4" s="10" t="str">
        <f>[1]pri!$A$4</f>
        <v>Parma</v>
      </c>
      <c r="AH4" s="10" t="str">
        <f>[1]pri!$A$4</f>
        <v>Parma</v>
      </c>
      <c r="AI4" s="10" t="str">
        <f>[1]pri!$A$4</f>
        <v>Parma</v>
      </c>
      <c r="AJ4" s="10" t="str">
        <f>[1]prvq!$A$4</f>
        <v>Parma</v>
      </c>
      <c r="AK4" s="10" t="str">
        <f>[1]prvq!$A$4</f>
        <v>Parma</v>
      </c>
      <c r="AL4" s="10" t="str">
        <f>[1]prvq!$A$4</f>
        <v>Parma</v>
      </c>
      <c r="AM4" s="10" t="str">
        <f>[1]prvq!$A$4</f>
        <v>Parma</v>
      </c>
      <c r="AN4" s="10" t="str">
        <f>[1]prvq!$A$4</f>
        <v>Parma</v>
      </c>
      <c r="AO4" s="10" t="str">
        <f>[1]prvq!$A$4</f>
        <v>Parma</v>
      </c>
      <c r="AP4" s="10" t="str">
        <f>[1]prvq!$A$4</f>
        <v>Parma</v>
      </c>
      <c r="AQ4" s="10" t="str">
        <f>[1]prvq!$A$4</f>
        <v>Parma</v>
      </c>
      <c r="AR4" s="10" t="str">
        <f>[1]prvq!$A$4</f>
        <v>Parma</v>
      </c>
      <c r="AS4" s="10" t="str">
        <f>[1]prvq!$A$4</f>
        <v>Parma</v>
      </c>
      <c r="AT4" s="10" t="str">
        <f>[1]prvq!$A$4</f>
        <v>Parma</v>
      </c>
      <c r="AU4" s="10" t="str">
        <f>[1]prvq!$A$4</f>
        <v>Parma</v>
      </c>
      <c r="AV4" s="10" t="str">
        <f>[1]prvq!$A$4</f>
        <v>Parma</v>
      </c>
      <c r="AW4" s="10" t="str">
        <f>[1]prvq!$A$4</f>
        <v>Parma</v>
      </c>
      <c r="AX4" s="10" t="str">
        <f>[1]prvq!$A$4</f>
        <v>Parma</v>
      </c>
      <c r="AY4" s="10" t="str">
        <f>[1]prvq!$A$4</f>
        <v>Parma</v>
      </c>
      <c r="AZ4" s="10" t="str">
        <f>[1]prvq!$A$4</f>
        <v>Parma</v>
      </c>
    </row>
    <row r="5" spans="1:53" x14ac:dyDescent="0.2">
      <c r="A5" t="s">
        <v>2</v>
      </c>
      <c r="B5" s="11" t="s">
        <v>3</v>
      </c>
      <c r="C5" t="s">
        <v>4</v>
      </c>
      <c r="D5" s="11" t="s">
        <v>3</v>
      </c>
      <c r="E5" s="11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1" t="s">
        <v>3</v>
      </c>
      <c r="N5" s="11" t="s">
        <v>3</v>
      </c>
      <c r="O5" s="11" t="s">
        <v>3</v>
      </c>
      <c r="P5" s="11" t="s">
        <v>3</v>
      </c>
      <c r="Q5" s="11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1" t="s">
        <v>6</v>
      </c>
      <c r="AT5" s="11" t="s">
        <v>79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1" t="s">
        <v>6</v>
      </c>
      <c r="BA5" s="43" t="s">
        <v>103</v>
      </c>
    </row>
    <row r="6" spans="1:53" x14ac:dyDescent="0.2">
      <c r="B6" s="12" t="s">
        <v>7</v>
      </c>
      <c r="C6" s="12"/>
      <c r="D6" s="12" t="s">
        <v>8</v>
      </c>
      <c r="E6" s="12" t="s">
        <v>8</v>
      </c>
      <c r="F6" s="10"/>
      <c r="G6" s="13" t="s">
        <v>9</v>
      </c>
      <c r="H6" s="13"/>
      <c r="I6" s="13"/>
      <c r="J6" s="13"/>
      <c r="K6" s="13"/>
      <c r="L6" s="10"/>
      <c r="M6" s="12" t="s">
        <v>8</v>
      </c>
      <c r="N6" s="14"/>
      <c r="O6" s="14"/>
      <c r="P6" s="14"/>
      <c r="Q6" s="14"/>
      <c r="R6" s="12" t="s">
        <v>10</v>
      </c>
      <c r="S6" s="14"/>
      <c r="T6" s="14"/>
      <c r="U6" s="14"/>
      <c r="V6" s="12"/>
      <c r="W6" s="13" t="s">
        <v>11</v>
      </c>
      <c r="X6" s="13"/>
      <c r="Y6" s="13"/>
      <c r="Z6" s="13"/>
      <c r="AA6" s="22" t="s">
        <v>53</v>
      </c>
      <c r="AB6" s="22"/>
      <c r="AC6" s="22"/>
      <c r="AE6" s="14" t="s">
        <v>16</v>
      </c>
      <c r="AF6" s="14"/>
      <c r="AG6" s="14"/>
      <c r="AH6" s="14"/>
      <c r="AI6" s="14"/>
      <c r="AJ6" s="14"/>
      <c r="AK6" s="14"/>
      <c r="AL6" s="14"/>
      <c r="AM6" s="14"/>
      <c r="AN6" s="14"/>
      <c r="AO6" s="22" t="s">
        <v>17</v>
      </c>
      <c r="AP6" s="22"/>
      <c r="AQ6" s="22"/>
      <c r="BA6" s="43" t="s">
        <v>104</v>
      </c>
    </row>
    <row r="7" spans="1:53" x14ac:dyDescent="0.2">
      <c r="A7" t="s">
        <v>12</v>
      </c>
      <c r="B7" s="15"/>
      <c r="C7" s="16"/>
      <c r="D7" s="17" t="str">
        <f>[1]pri!$B6</f>
        <v>X</v>
      </c>
      <c r="E7" s="17" t="str">
        <f>[1]pri!$C6</f>
        <v>M</v>
      </c>
      <c r="F7" s="18"/>
      <c r="G7" s="19"/>
      <c r="H7" s="19" t="str">
        <f>[1]prvq!$C6</f>
        <v>M</v>
      </c>
      <c r="I7" s="19" t="str">
        <f>[1]prvq!$B6</f>
        <v>X</v>
      </c>
      <c r="J7" s="19"/>
      <c r="K7" s="19"/>
      <c r="L7" s="18"/>
      <c r="M7" s="17" t="str">
        <f>[1]pri!$F6</f>
        <v>VAA</v>
      </c>
      <c r="N7" s="17" t="str">
        <f>[1]pri!$G6</f>
        <v>VAI</v>
      </c>
      <c r="O7" s="17" t="str">
        <f>[1]pri!$H6</f>
        <v>VAC</v>
      </c>
      <c r="P7" s="17" t="str">
        <f>[1]pri!$I6</f>
        <v>VAS</v>
      </c>
      <c r="Q7" s="17" t="str">
        <f>[1]pri!$J6</f>
        <v>VAT</v>
      </c>
      <c r="R7" s="19" t="str">
        <f>[1]prvq!$F6</f>
        <v>VAA</v>
      </c>
      <c r="S7" s="19" t="str">
        <f>[1]prvq!$G6</f>
        <v>VAI</v>
      </c>
      <c r="T7" s="19" t="str">
        <f>[1]prvq!$H6</f>
        <v>VAC</v>
      </c>
      <c r="U7" s="19" t="str">
        <f>[1]prvq!$I6</f>
        <v>VAS</v>
      </c>
      <c r="V7" s="19" t="str">
        <f>[1]prvq!$J6</f>
        <v>VAT</v>
      </c>
      <c r="W7" t="str">
        <f>[1]prvq!AD5</f>
        <v>VAA/VAT</v>
      </c>
      <c r="X7" t="str">
        <f>[1]prvq!AE5</f>
        <v>VAI/VAT</v>
      </c>
      <c r="Y7" t="str">
        <f>[1]prvq!AF5</f>
        <v>VAC/VAT</v>
      </c>
      <c r="Z7" t="str">
        <f>[1]prvq!AG5</f>
        <v>VAS/VAT</v>
      </c>
      <c r="AA7" s="18" t="str">
        <f>[1]pri!$AA6</f>
        <v>N</v>
      </c>
      <c r="AB7" s="18" t="str">
        <f>[1]prvq!$AA6</f>
        <v>N</v>
      </c>
      <c r="AC7" s="18" t="str">
        <f>[1]prvq!$Y6</f>
        <v>FL</v>
      </c>
      <c r="AD7" s="18" t="str">
        <f>[1]prvq!$U6</f>
        <v>POPPRE</v>
      </c>
      <c r="AE7" s="18" t="str">
        <f>[1]pri!$P6</f>
        <v>UTA</v>
      </c>
      <c r="AF7" s="18" t="str">
        <f>[1]pri!$Q6</f>
        <v>UTI</v>
      </c>
      <c r="AG7" s="18" t="str">
        <f>[1]pri!$R6</f>
        <v>UTC</v>
      </c>
      <c r="AH7" s="18" t="str">
        <f>[1]pri!$S6</f>
        <v>UTS</v>
      </c>
      <c r="AI7" s="18" t="str">
        <f>[1]pri!$T6</f>
        <v>UTT</v>
      </c>
      <c r="AJ7" s="18" t="str">
        <f>[1]prvq!$P6</f>
        <v>UTA</v>
      </c>
      <c r="AK7" s="18" t="str">
        <f>[1]prvq!$Q6</f>
        <v>UTI</v>
      </c>
      <c r="AL7" s="18" t="str">
        <f>[1]prvq!$R6</f>
        <v>UTC</v>
      </c>
      <c r="AM7" s="18" t="str">
        <f>[1]prvq!$S6</f>
        <v>UTS</v>
      </c>
      <c r="AN7" s="18" t="str">
        <f>[1]prvq!$T6</f>
        <v>UTT</v>
      </c>
      <c r="AO7" s="18" t="str">
        <f>[1]prvq!$AH6</f>
        <v>TA</v>
      </c>
      <c r="AP7" s="18" t="str">
        <f>[1]prvq!$AI6</f>
        <v>TO</v>
      </c>
      <c r="AQ7" s="18" t="str">
        <f>[1]prvq!$AJ6</f>
        <v>TD</v>
      </c>
      <c r="AR7" s="18" t="str">
        <f>[1]prvq!$AB6</f>
        <v>REDD</v>
      </c>
      <c r="AS7" s="20" t="str">
        <f>[1]pr!$AC6</f>
        <v>VAT/POPCR</v>
      </c>
      <c r="AT7" s="20" t="str">
        <f>[1]pr!$AD6</f>
        <v>VVAT/POPCR</v>
      </c>
      <c r="AU7" t="str">
        <f>[1]prvq!$AK5</f>
        <v>VX/VVAT</v>
      </c>
      <c r="AV7" t="str">
        <f>[1]prvq!$AL5</f>
        <v>VM/VVAT</v>
      </c>
      <c r="AW7" t="str">
        <f>[1]prvq!$AM5</f>
        <v>pr/ita VVAT/POPPRE</v>
      </c>
      <c r="AX7" t="str">
        <f>[1]prvq!$AN5</f>
        <v>pr/ita VVAT/N</v>
      </c>
      <c r="AY7" s="18" t="str">
        <f>[1]prvq!$AO5</f>
        <v>VAT/N</v>
      </c>
      <c r="AZ7" s="18" t="str">
        <f>[1]pr!$AF6</f>
        <v>VAT/N</v>
      </c>
    </row>
    <row r="8" spans="1:53" x14ac:dyDescent="0.2">
      <c r="B8" t="s">
        <v>13</v>
      </c>
      <c r="C8" t="s">
        <v>14</v>
      </c>
      <c r="D8" s="21" t="s">
        <v>13</v>
      </c>
      <c r="E8" s="21" t="s">
        <v>13</v>
      </c>
      <c r="F8" s="10"/>
      <c r="G8" s="12" t="s">
        <v>15</v>
      </c>
      <c r="H8" s="12"/>
      <c r="I8" s="12"/>
      <c r="J8" s="12"/>
      <c r="K8" s="12"/>
      <c r="L8" s="10"/>
      <c r="M8" s="21" t="s">
        <v>13</v>
      </c>
      <c r="N8" s="21"/>
      <c r="O8" s="21"/>
      <c r="P8" s="21"/>
      <c r="Q8" s="21"/>
      <c r="R8" s="12" t="str">
        <f>[1]prvq!$A$4</f>
        <v>Parma</v>
      </c>
      <c r="S8" s="12"/>
      <c r="T8" s="12"/>
      <c r="U8" s="12"/>
      <c r="V8" s="12"/>
      <c r="W8" s="12"/>
      <c r="X8" s="12"/>
      <c r="Y8" s="12"/>
      <c r="Z8" s="12"/>
      <c r="AA8" s="22" t="s">
        <v>13</v>
      </c>
      <c r="AB8" s="22" t="s">
        <v>50</v>
      </c>
      <c r="AC8" s="22"/>
      <c r="AD8" s="10"/>
      <c r="AE8" s="32" t="s">
        <v>13</v>
      </c>
      <c r="AF8" s="32"/>
      <c r="AG8" s="32"/>
      <c r="AH8" s="32"/>
      <c r="AI8" s="32"/>
      <c r="AJ8" s="14" t="s">
        <v>50</v>
      </c>
      <c r="AK8" s="14"/>
      <c r="AL8" s="14"/>
      <c r="AM8" s="14"/>
      <c r="AN8" s="14"/>
      <c r="AO8" s="22" t="s">
        <v>54</v>
      </c>
      <c r="AP8" s="22"/>
      <c r="AQ8" s="22"/>
      <c r="AR8" s="23" t="s">
        <v>18</v>
      </c>
      <c r="AS8" s="23"/>
      <c r="AT8" s="23"/>
      <c r="AU8" s="24" t="s">
        <v>19</v>
      </c>
      <c r="AV8" s="24"/>
      <c r="AW8" s="25" t="s">
        <v>20</v>
      </c>
      <c r="AX8" s="25"/>
      <c r="AY8" s="23" t="s">
        <v>18</v>
      </c>
      <c r="AZ8" s="23"/>
    </row>
    <row r="9" spans="1:53" x14ac:dyDescent="0.2">
      <c r="A9" t="s">
        <v>21</v>
      </c>
      <c r="B9" s="12" t="s">
        <v>22</v>
      </c>
      <c r="C9" s="26" t="s">
        <v>15</v>
      </c>
      <c r="D9" s="12" t="s">
        <v>23</v>
      </c>
      <c r="E9" s="12" t="s">
        <v>24</v>
      </c>
      <c r="F9" s="10" t="s">
        <v>25</v>
      </c>
      <c r="G9" s="12" t="s">
        <v>26</v>
      </c>
      <c r="H9" s="12" t="s">
        <v>27</v>
      </c>
      <c r="I9" s="12" t="s">
        <v>28</v>
      </c>
      <c r="J9" s="12" t="s">
        <v>29</v>
      </c>
      <c r="K9" s="12" t="s">
        <v>30</v>
      </c>
      <c r="L9" s="10" t="s">
        <v>31</v>
      </c>
      <c r="M9" s="12" t="s">
        <v>32</v>
      </c>
      <c r="N9" s="12" t="s">
        <v>33</v>
      </c>
      <c r="O9" s="12" t="s">
        <v>34</v>
      </c>
      <c r="P9" s="12" t="s">
        <v>35</v>
      </c>
      <c r="Q9" s="12" t="s">
        <v>36</v>
      </c>
      <c r="R9" s="12" t="s">
        <v>32</v>
      </c>
      <c r="S9" s="12" t="s">
        <v>33</v>
      </c>
      <c r="T9" s="12" t="s">
        <v>34</v>
      </c>
      <c r="U9" s="12" t="s">
        <v>35</v>
      </c>
      <c r="V9" s="12" t="s">
        <v>36</v>
      </c>
      <c r="W9" s="12" t="s">
        <v>32</v>
      </c>
      <c r="X9" s="12" t="s">
        <v>33</v>
      </c>
      <c r="Y9" s="12" t="s">
        <v>34</v>
      </c>
      <c r="Z9" s="12" t="s">
        <v>35</v>
      </c>
      <c r="AA9" s="10" t="s">
        <v>37</v>
      </c>
      <c r="AB9" s="10" t="s">
        <v>37</v>
      </c>
      <c r="AC9" t="s">
        <v>38</v>
      </c>
      <c r="AD9" t="s">
        <v>39</v>
      </c>
      <c r="AE9" s="12" t="s">
        <v>32</v>
      </c>
      <c r="AF9" s="12" t="s">
        <v>33</v>
      </c>
      <c r="AG9" s="12" t="s">
        <v>34</v>
      </c>
      <c r="AH9" s="12" t="s">
        <v>35</v>
      </c>
      <c r="AI9" s="12" t="s">
        <v>36</v>
      </c>
      <c r="AJ9" s="12" t="s">
        <v>32</v>
      </c>
      <c r="AK9" s="12" t="s">
        <v>33</v>
      </c>
      <c r="AL9" s="12" t="s">
        <v>34</v>
      </c>
      <c r="AM9" s="12" t="s">
        <v>35</v>
      </c>
      <c r="AN9" s="12" t="s">
        <v>36</v>
      </c>
      <c r="AO9" t="s">
        <v>40</v>
      </c>
      <c r="AP9" t="s">
        <v>41</v>
      </c>
      <c r="AQ9" t="s">
        <v>42</v>
      </c>
      <c r="AR9" t="s">
        <v>43</v>
      </c>
      <c r="AS9" s="14" t="s">
        <v>107</v>
      </c>
      <c r="AT9" s="14" t="s">
        <v>108</v>
      </c>
      <c r="AU9" t="s">
        <v>44</v>
      </c>
      <c r="AV9" t="s">
        <v>45</v>
      </c>
      <c r="AW9" t="s">
        <v>46</v>
      </c>
      <c r="AX9" t="s">
        <v>47</v>
      </c>
      <c r="AY9" s="10" t="s">
        <v>109</v>
      </c>
      <c r="AZ9" s="10" t="s">
        <v>110</v>
      </c>
    </row>
    <row r="10" spans="1:53" x14ac:dyDescent="0.2">
      <c r="A10" s="27">
        <f>[1]prdb!A10</f>
        <v>2009</v>
      </c>
      <c r="B10" s="16"/>
      <c r="C10" s="28"/>
      <c r="D10" s="17">
        <f>[1]prdb!D10</f>
        <v>127.38159178443625</v>
      </c>
      <c r="E10" s="17">
        <f>[1]prdb!E10</f>
        <v>118.89657838179761</v>
      </c>
      <c r="F10" s="18"/>
      <c r="G10" s="19"/>
      <c r="H10" s="19">
        <f>[1]prdb!H10</f>
        <v>-24.609596469821671</v>
      </c>
      <c r="I10" s="19">
        <f>[1]prdb!I10</f>
        <v>-9.9346740438440051</v>
      </c>
      <c r="J10" s="19"/>
      <c r="K10" s="19"/>
      <c r="L10" s="18"/>
      <c r="M10" s="17">
        <f>[1]prdb!M10</f>
        <v>98.101938587469832</v>
      </c>
      <c r="N10" s="17">
        <f>[1]prdb!N10</f>
        <v>105.096695531858</v>
      </c>
      <c r="O10" s="17">
        <f>[1]prdb!O10</f>
        <v>122.67467843831243</v>
      </c>
      <c r="P10" s="17">
        <f>[1]prdb!P10</f>
        <v>104.42959696209479</v>
      </c>
      <c r="Q10" s="17">
        <f>[1]prdb!Q10</f>
        <v>105.50080250765716</v>
      </c>
      <c r="R10" s="19">
        <f>[1]prdb!R10</f>
        <v>5.1390518509859318</v>
      </c>
      <c r="S10" s="19">
        <f>[1]prdb!S10</f>
        <v>-10.966076977114325</v>
      </c>
      <c r="T10" s="19">
        <f>[1]prdb!T10</f>
        <v>-3.7433342772617118</v>
      </c>
      <c r="U10" s="19">
        <f>[1]prdb!U10</f>
        <v>-0.2591831752760676</v>
      </c>
      <c r="V10" s="19">
        <f>[1]prdb!V10</f>
        <v>-3.5172880717426525</v>
      </c>
      <c r="W10" s="17">
        <f>[1]prdb!W10</f>
        <v>2.3469014848371432</v>
      </c>
      <c r="X10" s="17">
        <f>[1]prdb!X10</f>
        <v>27.069197277211714</v>
      </c>
      <c r="Y10" s="17">
        <f>[1]prdb!Y10</f>
        <v>6.6894824672119988</v>
      </c>
      <c r="Z10" s="17">
        <f>[1]prdb!Z10</f>
        <v>63.894418770739151</v>
      </c>
      <c r="AA10" s="40">
        <f>[1]prdb!AA10</f>
        <v>106.91944234271782</v>
      </c>
      <c r="AB10" s="18">
        <f>[1]prdb!AB10</f>
        <v>-2.4217430029586429</v>
      </c>
      <c r="AC10" s="18">
        <f>[1]prdb!AC10</f>
        <v>-0.90219995310319989</v>
      </c>
      <c r="AD10" s="18">
        <f>[1]prdb!AD10</f>
        <v>1.9458114165928908</v>
      </c>
      <c r="AE10" s="40">
        <f>[1]prdb!AE10</f>
        <v>95.915374947633012</v>
      </c>
      <c r="AF10" s="40">
        <f>[1]prdb!AF10</f>
        <v>96.796714364343416</v>
      </c>
      <c r="AG10" s="40">
        <f>[1]prdb!AG10</f>
        <v>128.68814420828463</v>
      </c>
      <c r="AH10" s="40">
        <f>[1]prdb!AH10</f>
        <v>109.15431720570984</v>
      </c>
      <c r="AI10" s="40">
        <f>[1]prdb!AI10</f>
        <v>107.16254920790446</v>
      </c>
      <c r="AJ10" s="18">
        <f>[1]prdb!AJ10</f>
        <v>-1.1641202334078504</v>
      </c>
      <c r="AK10" s="18">
        <f>[1]prdb!AK10</f>
        <v>-5.6163372535786298</v>
      </c>
      <c r="AL10" s="18">
        <f>[1]prdb!AL10</f>
        <v>1.5234915058843779</v>
      </c>
      <c r="AM10" s="18">
        <f>[1]prdb!AM10</f>
        <v>0.67250610284108614</v>
      </c>
      <c r="AN10" s="18">
        <f>[1]prdb!AN10</f>
        <v>-0.71895096412391002</v>
      </c>
      <c r="AO10" s="40">
        <f>[1]prdb!AO10</f>
        <v>70.679607480729928</v>
      </c>
      <c r="AP10" s="40">
        <f>[1]prdb!AP10</f>
        <v>68.007090978759692</v>
      </c>
      <c r="AQ10" s="40">
        <f>[1]prdb!AQ10</f>
        <v>3.7811705486605449</v>
      </c>
      <c r="AR10" s="18">
        <f>[1]prdb!AR10</f>
        <v>-1.1981091384757003</v>
      </c>
      <c r="AS10" s="29">
        <f>[1]prdb!AS10</f>
        <v>32.313566432895129</v>
      </c>
      <c r="AT10" s="29">
        <f>[1]prdb!AT10</f>
        <v>30.48402165812783</v>
      </c>
      <c r="AU10" s="40">
        <f>[1]prdb!AU10</f>
        <v>30.519582280466906</v>
      </c>
      <c r="AV10" s="40">
        <f>[1]prdb!AV10</f>
        <v>25.000943498992907</v>
      </c>
      <c r="AW10" s="40">
        <f>[1]prdb!AW10</f>
        <v>127.3887632720043</v>
      </c>
      <c r="AX10" s="40">
        <f>[1]prdb!AX10</f>
        <v>107.84944479032372</v>
      </c>
      <c r="AY10" s="18">
        <f>[1]prdb!AY10</f>
        <v>-1.1227348207472287</v>
      </c>
      <c r="AZ10" s="40">
        <f>[1]prdb!AZ10</f>
        <v>72.354662270951195</v>
      </c>
      <c r="BA10" s="43">
        <v>33</v>
      </c>
    </row>
    <row r="11" spans="1:53" x14ac:dyDescent="0.2">
      <c r="A11" s="27">
        <f>[1]prdb!A11</f>
        <v>2010</v>
      </c>
      <c r="B11" s="16"/>
      <c r="C11" s="28"/>
      <c r="D11" s="17">
        <f>[1]prdb!D11</f>
        <v>153.98257646217942</v>
      </c>
      <c r="E11" s="17">
        <f>[1]prdb!E11</f>
        <v>104.10773943812623</v>
      </c>
      <c r="F11" s="18"/>
      <c r="G11" s="19"/>
      <c r="H11" s="19">
        <f>[1]prdb!H11</f>
        <v>-12.438405835516853</v>
      </c>
      <c r="I11" s="19">
        <f>[1]prdb!I11</f>
        <v>20.882911184497633</v>
      </c>
      <c r="J11" s="19"/>
      <c r="K11" s="19"/>
      <c r="L11" s="18"/>
      <c r="M11" s="17">
        <f>[1]prdb!M11</f>
        <v>95.856070114496873</v>
      </c>
      <c r="N11" s="17">
        <f>[1]prdb!N11</f>
        <v>121.55998788171907</v>
      </c>
      <c r="O11" s="17">
        <f>[1]prdb!O11</f>
        <v>114.13644005303117</v>
      </c>
      <c r="P11" s="17">
        <f>[1]prdb!P11</f>
        <v>105.74968053512582</v>
      </c>
      <c r="Q11" s="17">
        <f>[1]prdb!Q11</f>
        <v>110.27864356922545</v>
      </c>
      <c r="R11" s="19">
        <f>[1]prdb!R11</f>
        <v>-2.2893211951876768</v>
      </c>
      <c r="S11" s="19">
        <f>[1]prdb!S11</f>
        <v>15.664900087054168</v>
      </c>
      <c r="T11" s="19">
        <f>[1]prdb!T11</f>
        <v>-6.9600658375271411</v>
      </c>
      <c r="U11" s="19">
        <f>[1]prdb!U11</f>
        <v>1.2640895028161347</v>
      </c>
      <c r="V11" s="19">
        <f>[1]prdb!V11</f>
        <v>4.5287248513787626</v>
      </c>
      <c r="W11" s="17">
        <f>[1]prdb!W11</f>
        <v>2.1938212438495506</v>
      </c>
      <c r="X11" s="17">
        <f>[1]prdb!X11</f>
        <v>29.953067952920247</v>
      </c>
      <c r="Y11" s="17">
        <f>[1]prdb!Y11</f>
        <v>5.9542389827805442</v>
      </c>
      <c r="Z11" s="17">
        <f>[1]prdb!Z11</f>
        <v>61.898871820449649</v>
      </c>
      <c r="AA11" s="40">
        <f>[1]prdb!AA11</f>
        <v>107.36269456413811</v>
      </c>
      <c r="AB11" s="18">
        <f>[1]prdb!AB11</f>
        <v>0.4145665294432721</v>
      </c>
      <c r="AC11" s="18">
        <f>[1]prdb!AC11</f>
        <v>0.61243741258760753</v>
      </c>
      <c r="AD11" s="18">
        <f>[1]prdb!AD11</f>
        <v>0.82592994469294911</v>
      </c>
      <c r="AE11" s="40">
        <f>[1]prdb!AE11</f>
        <v>89.648155651857394</v>
      </c>
      <c r="AF11" s="40">
        <f>[1]prdb!AF11</f>
        <v>99.630901155222972</v>
      </c>
      <c r="AG11" s="40">
        <f>[1]prdb!AG11</f>
        <v>124.04294329111607</v>
      </c>
      <c r="AH11" s="40">
        <f>[1]prdb!AH11</f>
        <v>109.72842464365203</v>
      </c>
      <c r="AI11" s="40">
        <f>[1]prdb!AI11</f>
        <v>107.59660278688061</v>
      </c>
      <c r="AJ11" s="18">
        <f>[1]prdb!AJ11</f>
        <v>-6.5341133256241024</v>
      </c>
      <c r="AK11" s="18">
        <f>[1]prdb!AK11</f>
        <v>2.9279782991514125</v>
      </c>
      <c r="AL11" s="18">
        <f>[1]prdb!AL11</f>
        <v>-3.6096572421233986</v>
      </c>
      <c r="AM11" s="18">
        <f>[1]prdb!AM11</f>
        <v>0.5259594422273306</v>
      </c>
      <c r="AN11" s="18">
        <f>[1]prdb!AN11</f>
        <v>0.40504222994364181</v>
      </c>
      <c r="AO11" s="40">
        <f>[1]prdb!AO11</f>
        <v>70.529947880490681</v>
      </c>
      <c r="AP11" s="40">
        <f>[1]prdb!AP11</f>
        <v>67.729626350151122</v>
      </c>
      <c r="AQ11" s="40">
        <f>[1]prdb!AQ11</f>
        <v>3.9704006801260698</v>
      </c>
      <c r="AR11" s="18">
        <f>[1]prdb!AR11</f>
        <v>-0.27506310948188784</v>
      </c>
      <c r="AS11" s="29">
        <f>[1]prdb!AS11</f>
        <v>33.473746833097444</v>
      </c>
      <c r="AT11" s="29">
        <f>[1]prdb!AT11</f>
        <v>31.433868221686371</v>
      </c>
      <c r="AU11" s="40">
        <f>[1]prdb!AU11</f>
        <v>36.280281923765401</v>
      </c>
      <c r="AV11" s="40">
        <f>[1]prdb!AV11</f>
        <v>22.418444460736691</v>
      </c>
      <c r="AW11" s="40">
        <f>[1]prdb!AW11</f>
        <v>129.73063151496319</v>
      </c>
      <c r="AX11" s="40">
        <f>[1]prdb!AX11</f>
        <v>108.98205799489088</v>
      </c>
      <c r="AY11" s="18">
        <f>[1]prdb!AY11</f>
        <v>4.0971728147919162</v>
      </c>
      <c r="AZ11" s="40">
        <f>[1]prdb!AZ11</f>
        <v>75.319157823751112</v>
      </c>
      <c r="BA11" s="43">
        <v>34</v>
      </c>
    </row>
    <row r="12" spans="1:53" x14ac:dyDescent="0.2">
      <c r="A12" s="27">
        <f>[1]prdb!A12</f>
        <v>2011</v>
      </c>
      <c r="B12" s="16"/>
      <c r="C12" s="28"/>
      <c r="D12" s="17">
        <f>[1]prdb!D12</f>
        <v>161.02439336755648</v>
      </c>
      <c r="E12" s="17">
        <f>[1]prdb!E12</f>
        <v>129.6356599954205</v>
      </c>
      <c r="F12" s="18"/>
      <c r="G12" s="19"/>
      <c r="H12" s="19">
        <f>[1]prdb!H12</f>
        <v>24.520675115096612</v>
      </c>
      <c r="I12" s="19">
        <f>[1]prdb!I12</f>
        <v>4.5731257829074279</v>
      </c>
      <c r="J12" s="19"/>
      <c r="K12" s="19"/>
      <c r="L12" s="18"/>
      <c r="M12" s="17">
        <f>[1]prdb!M12</f>
        <v>108.92561648846871</v>
      </c>
      <c r="N12" s="17">
        <f>[1]prdb!N12</f>
        <v>121.05583262853105</v>
      </c>
      <c r="O12" s="17">
        <f>[1]prdb!O12</f>
        <v>103.56266317302304</v>
      </c>
      <c r="P12" s="17">
        <f>[1]prdb!P12</f>
        <v>105.42523086964977</v>
      </c>
      <c r="Q12" s="17">
        <f>[1]prdb!Q12</f>
        <v>109.65377134735128</v>
      </c>
      <c r="R12" s="19">
        <f>[1]prdb!R12</f>
        <v>13.634552677113376</v>
      </c>
      <c r="S12" s="19">
        <f>[1]prdb!S12</f>
        <v>-0.41473782777816659</v>
      </c>
      <c r="T12" s="19">
        <f>[1]prdb!T12</f>
        <v>-9.2641551419469828</v>
      </c>
      <c r="U12" s="19">
        <f>[1]prdb!U12</f>
        <v>-0.30680912115691461</v>
      </c>
      <c r="V12" s="19">
        <f>[1]prdb!V12</f>
        <v>-0.56663031177193179</v>
      </c>
      <c r="W12" s="17">
        <f>[1]prdb!W12</f>
        <v>2.5071452016566438</v>
      </c>
      <c r="X12" s="17">
        <f>[1]prdb!X12</f>
        <v>29.9988236776721</v>
      </c>
      <c r="Y12" s="17">
        <f>[1]prdb!Y12</f>
        <v>5.4334164303526427</v>
      </c>
      <c r="Z12" s="17">
        <f>[1]prdb!Z12</f>
        <v>62.060614690318616</v>
      </c>
      <c r="AA12" s="40">
        <f>[1]prdb!AA12</f>
        <v>108.38129766545833</v>
      </c>
      <c r="AB12" s="18">
        <f>[1]prdb!AB12</f>
        <v>0.94874956841894953</v>
      </c>
      <c r="AC12" s="18">
        <f>[1]prdb!AC12</f>
        <v>0.72658025846927821</v>
      </c>
      <c r="AD12" s="18">
        <f>[1]prdb!AD12</f>
        <v>1.0811390730062209</v>
      </c>
      <c r="AE12" s="40">
        <f>[1]prdb!AE12</f>
        <v>81.755712959090346</v>
      </c>
      <c r="AF12" s="40">
        <f>[1]prdb!AF12</f>
        <v>100.34492241214909</v>
      </c>
      <c r="AG12" s="40">
        <f>[1]prdb!AG12</f>
        <v>111.63873803660529</v>
      </c>
      <c r="AH12" s="40">
        <f>[1]prdb!AH12</f>
        <v>109.04266503810075</v>
      </c>
      <c r="AI12" s="40">
        <f>[1]prdb!AI12</f>
        <v>106.07393747628916</v>
      </c>
      <c r="AJ12" s="18">
        <f>[1]prdb!AJ12</f>
        <v>-8.803798176748689</v>
      </c>
      <c r="AK12" s="18">
        <f>[1]prdb!AK12</f>
        <v>0.71666646456773897</v>
      </c>
      <c r="AL12" s="18">
        <f>[1]prdb!AL12</f>
        <v>-9.9999281905133195</v>
      </c>
      <c r="AM12" s="18">
        <f>[1]prdb!AM12</f>
        <v>-0.62496076816771495</v>
      </c>
      <c r="AN12" s="18">
        <f>[1]prdb!AN12</f>
        <v>-1.4151611399919606</v>
      </c>
      <c r="AO12" s="40">
        <f>[1]prdb!AO12</f>
        <v>70.282552422354854</v>
      </c>
      <c r="AP12" s="40">
        <f>[1]prdb!AP12</f>
        <v>67.640918488718128</v>
      </c>
      <c r="AQ12" s="40">
        <f>[1]prdb!AQ12</f>
        <v>3.7585913467714303</v>
      </c>
      <c r="AR12" s="18">
        <f>[1]prdb!AR12</f>
        <v>3.1510352005540421</v>
      </c>
      <c r="AS12" s="29">
        <f>[1]prdb!AS12</f>
        <v>33.038120058731906</v>
      </c>
      <c r="AT12" s="29">
        <f>[1]prdb!AT12</f>
        <v>31.47103634506233</v>
      </c>
      <c r="AU12" s="40">
        <f>[1]prdb!AU12</f>
        <v>39.129325720104674</v>
      </c>
      <c r="AV12" s="40">
        <f>[1]prdb!AV12</f>
        <v>29.563836453221843</v>
      </c>
      <c r="AW12" s="40">
        <f>[1]prdb!AW12</f>
        <v>127.56695534222594</v>
      </c>
      <c r="AX12" s="40">
        <f>[1]prdb!AX12</f>
        <v>106.97554260124087</v>
      </c>
      <c r="AY12" s="18">
        <f>[1]prdb!AY12</f>
        <v>-1.501137841399236</v>
      </c>
      <c r="AZ12" s="40">
        <f>[1]prdb!AZ12</f>
        <v>74.188513443835575</v>
      </c>
      <c r="BA12" s="43">
        <v>35</v>
      </c>
    </row>
    <row r="13" spans="1:53" x14ac:dyDescent="0.2">
      <c r="A13" s="27">
        <f>[1]prdb!A13</f>
        <v>2012</v>
      </c>
      <c r="B13" s="16"/>
      <c r="C13" s="28"/>
      <c r="D13" s="17">
        <f>[1]prdb!D13</f>
        <v>163.27588649762171</v>
      </c>
      <c r="E13" s="17">
        <f>[1]prdb!E13</f>
        <v>134.64020318545428</v>
      </c>
      <c r="F13" s="18"/>
      <c r="G13" s="19"/>
      <c r="H13" s="19">
        <f>[1]prdb!H13</f>
        <v>3.8604680149046722</v>
      </c>
      <c r="I13" s="19">
        <f>[1]prdb!I13</f>
        <v>1.3982310896995198</v>
      </c>
      <c r="J13" s="19"/>
      <c r="K13" s="19"/>
      <c r="L13" s="18"/>
      <c r="M13" s="17">
        <f>[1]prdb!M13</f>
        <v>106.07440122637948</v>
      </c>
      <c r="N13" s="17">
        <f>[1]prdb!N13</f>
        <v>119.88626917145666</v>
      </c>
      <c r="O13" s="17">
        <f>[1]prdb!O13</f>
        <v>109.55891702867662</v>
      </c>
      <c r="P13" s="17">
        <f>[1]prdb!P13</f>
        <v>104.29065924603525</v>
      </c>
      <c r="Q13" s="17">
        <f>[1]prdb!Q13</f>
        <v>108.87660026395156</v>
      </c>
      <c r="R13" s="19">
        <f>[1]prdb!R13</f>
        <v>-2.6175801009958422</v>
      </c>
      <c r="S13" s="19">
        <f>[1]prdb!S13</f>
        <v>-0.96613556875303486</v>
      </c>
      <c r="T13" s="19">
        <f>[1]prdb!T13</f>
        <v>5.7899764953278421</v>
      </c>
      <c r="U13" s="19">
        <f>[1]prdb!U13</f>
        <v>-1.076186046030414</v>
      </c>
      <c r="V13" s="19">
        <f>[1]prdb!V13</f>
        <v>-0.70874998082635088</v>
      </c>
      <c r="W13" s="17">
        <f>[1]prdb!W13</f>
        <v>2.4589464502496821</v>
      </c>
      <c r="X13" s="17">
        <f>[1]prdb!X13</f>
        <v>29.921059878063417</v>
      </c>
      <c r="Y13" s="17">
        <f>[1]prdb!Y13</f>
        <v>5.7890397829147799</v>
      </c>
      <c r="Z13" s="17">
        <f>[1]prdb!Z13</f>
        <v>61.830953888772122</v>
      </c>
      <c r="AA13" s="40">
        <f>[1]prdb!AA13</f>
        <v>109.13726262044233</v>
      </c>
      <c r="AB13" s="18">
        <f>[1]prdb!AB13</f>
        <v>0.69750498588552201</v>
      </c>
      <c r="AC13" s="18">
        <f>[1]prdb!AC13</f>
        <v>3.5018120672020592</v>
      </c>
      <c r="AD13" s="18">
        <f>[1]prdb!AD13</f>
        <v>0.31258881337119515</v>
      </c>
      <c r="AE13" s="40">
        <f>[1]prdb!AE13</f>
        <v>88.567679260434431</v>
      </c>
      <c r="AF13" s="40">
        <f>[1]prdb!AF13</f>
        <v>98.857941885779894</v>
      </c>
      <c r="AG13" s="40">
        <f>[1]prdb!AG13</f>
        <v>107.2205358396895</v>
      </c>
      <c r="AH13" s="40">
        <f>[1]prdb!AH13</f>
        <v>106.08074221848429</v>
      </c>
      <c r="AI13" s="40">
        <f>[1]prdb!AI13</f>
        <v>103.75286813942982</v>
      </c>
      <c r="AJ13" s="18">
        <f>[1]prdb!AJ13</f>
        <v>8.3320982164912785</v>
      </c>
      <c r="AK13" s="18">
        <f>[1]prdb!AK13</f>
        <v>-1.4818692272855372</v>
      </c>
      <c r="AL13" s="18">
        <f>[1]prdb!AL13</f>
        <v>-3.9575888035093265</v>
      </c>
      <c r="AM13" s="18">
        <f>[1]prdb!AM13</f>
        <v>-2.7162971655007917</v>
      </c>
      <c r="AN13" s="18">
        <f>[1]prdb!AN13</f>
        <v>-2.1881617596953951</v>
      </c>
      <c r="AO13" s="40">
        <f>[1]prdb!AO13</f>
        <v>72.517035184443472</v>
      </c>
      <c r="AP13" s="40">
        <f>[1]prdb!AP13</f>
        <v>67.900468000479506</v>
      </c>
      <c r="AQ13" s="40">
        <f>[1]prdb!AQ13</f>
        <v>6.3661830247499136</v>
      </c>
      <c r="AR13" s="18">
        <f>[1]prdb!AR13</f>
        <v>-1.1773079984366386</v>
      </c>
      <c r="AS13" s="29">
        <f>[1]prdb!AS13</f>
        <v>32.571343978327064</v>
      </c>
      <c r="AT13" s="29">
        <f>[1]prdb!AT13</f>
        <v>31.398629216120732</v>
      </c>
      <c r="AU13" s="40">
        <f>[1]prdb!AU13</f>
        <v>40.264627111029277</v>
      </c>
      <c r="AV13" s="40">
        <f>[1]prdb!AV13</f>
        <v>31.609860983571046</v>
      </c>
      <c r="AW13" s="40">
        <f>[1]prdb!AW13</f>
        <v>129.62372851983048</v>
      </c>
      <c r="AX13" s="40">
        <f>[1]prdb!AX13</f>
        <v>107.87731853182642</v>
      </c>
      <c r="AY13" s="18">
        <f>[1]prdb!AY13</f>
        <v>-1.3965142104652717</v>
      </c>
      <c r="AZ13" s="40">
        <f>[1]prdb!AZ13</f>
        <v>73.152460311059471</v>
      </c>
      <c r="BA13" s="43">
        <v>36</v>
      </c>
    </row>
    <row r="14" spans="1:53" x14ac:dyDescent="0.2">
      <c r="A14" s="27">
        <f>[1]prdb!A14</f>
        <v>2013</v>
      </c>
      <c r="B14" s="16"/>
      <c r="C14" s="28"/>
      <c r="D14" s="17">
        <f>[1]prdb!D14</f>
        <v>167.90104642004658</v>
      </c>
      <c r="E14" s="17">
        <f>[1]prdb!E14</f>
        <v>136.72481747500683</v>
      </c>
      <c r="F14" s="18"/>
      <c r="G14" s="19"/>
      <c r="H14" s="19">
        <f>[1]prdb!H14</f>
        <v>1.5482851631478889</v>
      </c>
      <c r="I14" s="19">
        <f>[1]prdb!I14</f>
        <v>2.8327268781922932</v>
      </c>
      <c r="J14" s="19"/>
      <c r="K14" s="19"/>
      <c r="L14" s="18"/>
      <c r="M14" s="17">
        <f>[1]prdb!M14</f>
        <v>105.04058022520785</v>
      </c>
      <c r="N14" s="17">
        <f>[1]prdb!N14</f>
        <v>118.76823262758768</v>
      </c>
      <c r="O14" s="17">
        <f>[1]prdb!O14</f>
        <v>103.38656304349531</v>
      </c>
      <c r="P14" s="17">
        <f>[1]prdb!P14</f>
        <v>102.67334412146815</v>
      </c>
      <c r="Q14" s="17">
        <f>[1]prdb!Q14</f>
        <v>107.14763157864633</v>
      </c>
      <c r="R14" s="19">
        <f>[1]prdb!R14</f>
        <v>-0.97461874799114057</v>
      </c>
      <c r="S14" s="19">
        <f>[1]prdb!S14</f>
        <v>-0.93258097995359002</v>
      </c>
      <c r="T14" s="19">
        <f>[1]prdb!T14</f>
        <v>-5.6338216482787136</v>
      </c>
      <c r="U14" s="19">
        <f>[1]prdb!U14</f>
        <v>-1.5507765856112243</v>
      </c>
      <c r="V14" s="19">
        <f>[1]prdb!V14</f>
        <v>-1.5880075986150155</v>
      </c>
      <c r="W14" s="17">
        <f>[1]prdb!W14</f>
        <v>2.4742727362038628</v>
      </c>
      <c r="X14" s="17">
        <f>[1]prdb!X14</f>
        <v>30.120334972735403</v>
      </c>
      <c r="Y14" s="17">
        <f>[1]prdb!Y14</f>
        <v>5.5510466489860217</v>
      </c>
      <c r="Z14" s="17">
        <f>[1]prdb!Z14</f>
        <v>61.854345642074712</v>
      </c>
      <c r="AA14" s="40">
        <f>[1]prdb!AA14</f>
        <v>108.69966367447522</v>
      </c>
      <c r="AB14" s="18">
        <f>[1]prdb!AB14</f>
        <v>-0.40096199543594446</v>
      </c>
      <c r="AC14" s="18">
        <f>[1]prdb!AC14</f>
        <v>0.74967396169609568</v>
      </c>
      <c r="AD14" s="18">
        <f>[1]prdb!AD14</f>
        <v>1.1500870980429845E-2</v>
      </c>
      <c r="AE14" s="40">
        <f>[1]prdb!AE14</f>
        <v>79.272591697234759</v>
      </c>
      <c r="AF14" s="40">
        <f>[1]prdb!AF14</f>
        <v>99.525440535220426</v>
      </c>
      <c r="AG14" s="40">
        <f>[1]prdb!AG14</f>
        <v>103.0155484735791</v>
      </c>
      <c r="AH14" s="40">
        <f>[1]prdb!AH14</f>
        <v>105.55603946924823</v>
      </c>
      <c r="AI14" s="40">
        <f>[1]prdb!AI14</f>
        <v>102.8725545039358</v>
      </c>
      <c r="AJ14" s="18">
        <f>[1]prdb!AJ14</f>
        <v>-10.494897959183691</v>
      </c>
      <c r="AK14" s="18">
        <f>[1]prdb!AK14</f>
        <v>0.67520993934078177</v>
      </c>
      <c r="AL14" s="18">
        <f>[1]prdb!AL14</f>
        <v>-3.9218115570672785</v>
      </c>
      <c r="AM14" s="18">
        <f>[1]prdb!AM14</f>
        <v>-0.49462582770714025</v>
      </c>
      <c r="AN14" s="18">
        <f>[1]prdb!AN14</f>
        <v>-0.84847161459767895</v>
      </c>
      <c r="AO14" s="40">
        <f>[1]prdb!AO14</f>
        <v>73.052274867134486</v>
      </c>
      <c r="AP14" s="40">
        <f>[1]prdb!AP14</f>
        <v>67.620435989974823</v>
      </c>
      <c r="AQ14" s="40">
        <f>[1]prdb!AQ14</f>
        <v>7.4355506204823172</v>
      </c>
      <c r="AR14" s="18">
        <f>[1]prdb!AR14</f>
        <v>1.8340245821288459</v>
      </c>
      <c r="AS14" s="29">
        <f>[1]prdb!AS14</f>
        <v>31.794130356587374</v>
      </c>
      <c r="AT14" s="29">
        <f>[1]prdb!AT14</f>
        <v>31.111894887094248</v>
      </c>
      <c r="AU14" s="40">
        <f>[1]prdb!AU14</f>
        <v>41.365250890475735</v>
      </c>
      <c r="AV14" s="40">
        <f>[1]prdb!AV14</f>
        <v>31.537153756644962</v>
      </c>
      <c r="AW14" s="40">
        <f>[1]prdb!AW14</f>
        <v>129.27249103915807</v>
      </c>
      <c r="AX14" s="40">
        <f>[1]prdb!AX14</f>
        <v>106.4788806882971</v>
      </c>
      <c r="AY14" s="18">
        <f>[1]prdb!AY14</f>
        <v>-1.1918243659388095</v>
      </c>
      <c r="AZ14" s="40">
        <f>[1]prdb!AZ14</f>
        <v>72.280611464788549</v>
      </c>
      <c r="BA14" s="43">
        <v>37</v>
      </c>
    </row>
    <row r="15" spans="1:53" x14ac:dyDescent="0.2">
      <c r="A15" s="27">
        <f>[1]prdb!A15</f>
        <v>2014</v>
      </c>
      <c r="B15" s="16"/>
      <c r="C15" s="28"/>
      <c r="D15" s="17">
        <f>[1]prdb!D15</f>
        <v>171.43043276291615</v>
      </c>
      <c r="E15" s="17">
        <f>[1]prdb!E15</f>
        <v>151.0004087257374</v>
      </c>
      <c r="F15" s="18"/>
      <c r="G15" s="19"/>
      <c r="H15" s="19">
        <f>[1]prdb!H15</f>
        <v>10.441111946146986</v>
      </c>
      <c r="I15" s="19">
        <f>[1]prdb!I15</f>
        <v>2.102063339164606</v>
      </c>
      <c r="J15" s="19"/>
      <c r="K15" s="19"/>
      <c r="L15" s="18"/>
      <c r="M15" s="17">
        <f>[1]prdb!M15</f>
        <v>113.46256139370364</v>
      </c>
      <c r="N15" s="17">
        <f>[1]prdb!N15</f>
        <v>120.1445504657782</v>
      </c>
      <c r="O15" s="17">
        <f>[1]prdb!O15</f>
        <v>91.833107411598093</v>
      </c>
      <c r="P15" s="17">
        <f>[1]prdb!P15</f>
        <v>104.71269911000968</v>
      </c>
      <c r="Q15" s="17">
        <f>[1]prdb!Q15</f>
        <v>108.38591649197866</v>
      </c>
      <c r="R15" s="19">
        <f>[1]prdb!R15</f>
        <v>8.0178357263821276</v>
      </c>
      <c r="S15" s="19">
        <f>[1]prdb!S15</f>
        <v>1.1588265715009261</v>
      </c>
      <c r="T15" s="19">
        <f>[1]prdb!T15</f>
        <v>-11.175006975555046</v>
      </c>
      <c r="U15" s="19">
        <f>[1]prdb!U15</f>
        <v>1.9862555427520467</v>
      </c>
      <c r="V15" s="19">
        <f>[1]prdb!V15</f>
        <v>1.155681087008853</v>
      </c>
      <c r="W15" s="17">
        <f>[1]prdb!W15</f>
        <v>2.6421213627304527</v>
      </c>
      <c r="X15" s="17">
        <f>[1]prdb!X15</f>
        <v>30.12127157901925</v>
      </c>
      <c r="Y15" s="17">
        <f>[1]prdb!Y15</f>
        <v>4.8743844594396766</v>
      </c>
      <c r="Z15" s="17">
        <f>[1]prdb!Z15</f>
        <v>62.362222598810625</v>
      </c>
      <c r="AA15" s="40">
        <f>[1]prdb!AA15</f>
        <v>110.71688337291079</v>
      </c>
      <c r="AB15" s="18">
        <f>[1]prdb!AB15</f>
        <v>1.8557736337405428</v>
      </c>
      <c r="AC15" s="18">
        <f>[1]prdb!AC15</f>
        <v>1.5368757784631981</v>
      </c>
      <c r="AD15" s="18">
        <f>[1]prdb!AD15</f>
        <v>0.83992125939038598</v>
      </c>
      <c r="AE15" s="40">
        <f>[1]prdb!AE15</f>
        <v>80.915419919849867</v>
      </c>
      <c r="AF15" s="40">
        <f>[1]prdb!AF15</f>
        <v>99.83508958207166</v>
      </c>
      <c r="AG15" s="40">
        <f>[1]prdb!AG15</f>
        <v>99.369498356135324</v>
      </c>
      <c r="AH15" s="40">
        <f>[1]prdb!AH15</f>
        <v>106.8666921354678</v>
      </c>
      <c r="AI15" s="40">
        <f>[1]prdb!AI15</f>
        <v>103.59632508714753</v>
      </c>
      <c r="AJ15" s="18">
        <f>[1]prdb!AJ15</f>
        <v>2.0723785957315055</v>
      </c>
      <c r="AK15" s="18">
        <f>[1]prdb!AK15</f>
        <v>0.31112552246543856</v>
      </c>
      <c r="AL15" s="18">
        <f>[1]prdb!AL15</f>
        <v>-3.5393202011431257</v>
      </c>
      <c r="AM15" s="18">
        <f>[1]prdb!AM15</f>
        <v>1.2416652545981677</v>
      </c>
      <c r="AN15" s="18">
        <f>[1]prdb!AN15</f>
        <v>0.70356042649259987</v>
      </c>
      <c r="AO15" s="40">
        <f>[1]prdb!AO15</f>
        <v>73.557175232598198</v>
      </c>
      <c r="AP15" s="40">
        <f>[1]prdb!AP15</f>
        <v>68.301638232074083</v>
      </c>
      <c r="AQ15" s="40">
        <f>[1]prdb!AQ15</f>
        <v>7.1448325522362284</v>
      </c>
      <c r="AR15" s="18">
        <f>[1]prdb!AR15</f>
        <v>0.48342482801160269</v>
      </c>
      <c r="AS15" s="29">
        <f>[1]prdb!AS15</f>
        <v>31.981156294413463</v>
      </c>
      <c r="AT15" s="29">
        <f>[1]prdb!AT15</f>
        <v>31.554556372294229</v>
      </c>
      <c r="AU15" s="40">
        <f>[1]prdb!AU15</f>
        <v>41.396373193586783</v>
      </c>
      <c r="AV15" s="40">
        <f>[1]prdb!AV15</f>
        <v>33.282373777353698</v>
      </c>
      <c r="AW15" s="40">
        <f>[1]prdb!AW15</f>
        <v>130.12477704229042</v>
      </c>
      <c r="AX15" s="40">
        <f>[1]prdb!AX15</f>
        <v>106.14849763867673</v>
      </c>
      <c r="AY15" s="18">
        <f>[1]prdb!AY15</f>
        <v>-0.68733712558027849</v>
      </c>
      <c r="AZ15" s="40">
        <f>[1]prdb!AZ15</f>
        <v>71.78379998759462</v>
      </c>
      <c r="BA15" s="43">
        <v>38</v>
      </c>
    </row>
    <row r="16" spans="1:53" x14ac:dyDescent="0.2">
      <c r="A16" s="27">
        <f>[1]prdb!A16</f>
        <v>2015</v>
      </c>
      <c r="B16" s="16"/>
      <c r="C16" s="28"/>
      <c r="D16" s="17">
        <f>[1]prdb!D16</f>
        <v>186.63655925443007</v>
      </c>
      <c r="E16" s="17">
        <f>[1]prdb!E16</f>
        <v>167.55827331709165</v>
      </c>
      <c r="F16" s="18"/>
      <c r="G16" s="19"/>
      <c r="H16" s="19">
        <f>[1]prdb!H16</f>
        <v>10.96544355812199</v>
      </c>
      <c r="I16" s="19">
        <f>[1]prdb!I16</f>
        <v>8.8701441432768249</v>
      </c>
      <c r="J16" s="19"/>
      <c r="K16" s="19"/>
      <c r="L16" s="18"/>
      <c r="M16" s="17">
        <f>[1]prdb!M16</f>
        <v>106.28153242246307</v>
      </c>
      <c r="N16" s="17">
        <f>[1]prdb!N16</f>
        <v>122.62267218817844</v>
      </c>
      <c r="O16" s="17">
        <f>[1]prdb!O16</f>
        <v>87.947445500216389</v>
      </c>
      <c r="P16" s="17">
        <f>[1]prdb!P16</f>
        <v>105.26727769394108</v>
      </c>
      <c r="Q16" s="17">
        <f>[1]prdb!Q16</f>
        <v>109.01249902214722</v>
      </c>
      <c r="R16" s="19">
        <f>[1]prdb!R16</f>
        <v>-6.3289854230622611</v>
      </c>
      <c r="S16" s="19">
        <f>[1]prdb!S16</f>
        <v>2.0626168334668904</v>
      </c>
      <c r="T16" s="19">
        <f>[1]prdb!T16</f>
        <v>-4.2312212021380136</v>
      </c>
      <c r="U16" s="19">
        <f>[1]prdb!U16</f>
        <v>0.5296192234991226</v>
      </c>
      <c r="V16" s="19">
        <f>[1]prdb!V16</f>
        <v>0.5781032724993862</v>
      </c>
      <c r="W16" s="17">
        <f>[1]prdb!W16</f>
        <v>2.4606766346729563</v>
      </c>
      <c r="X16" s="17">
        <f>[1]prdb!X16</f>
        <v>30.565855784504713</v>
      </c>
      <c r="Y16" s="17">
        <f>[1]prdb!Y16</f>
        <v>4.6413069235066127</v>
      </c>
      <c r="Z16" s="17">
        <f>[1]prdb!Z16</f>
        <v>62.332160657315725</v>
      </c>
      <c r="AA16" s="40">
        <f>[1]prdb!AA16</f>
        <v>108.77291098448748</v>
      </c>
      <c r="AB16" s="18">
        <f>[1]prdb!AB16</f>
        <v>-1.7558048322907638</v>
      </c>
      <c r="AC16" s="18">
        <f>[1]prdb!AC16</f>
        <v>-1.9824234460206314</v>
      </c>
      <c r="AD16" s="18">
        <f>[1]prdb!AD16</f>
        <v>0.20248743193265195</v>
      </c>
      <c r="AE16" s="40">
        <f>[1]prdb!AE16</f>
        <v>85.126558371576408</v>
      </c>
      <c r="AF16" s="40">
        <f>[1]prdb!AF16</f>
        <v>102.81694229464232</v>
      </c>
      <c r="AG16" s="40">
        <f>[1]prdb!AG16</f>
        <v>94.127607437301478</v>
      </c>
      <c r="AH16" s="40">
        <f>[1]prdb!AH16</f>
        <v>107.07193567772148</v>
      </c>
      <c r="AI16" s="40">
        <f>[1]prdb!AI16</f>
        <v>104.21344106067193</v>
      </c>
      <c r="AJ16" s="18">
        <f>[1]prdb!AJ16</f>
        <v>5.2043707563995234</v>
      </c>
      <c r="AK16" s="18">
        <f>[1]prdb!AK16</f>
        <v>2.9867782210175386</v>
      </c>
      <c r="AL16" s="18">
        <f>[1]prdb!AL16</f>
        <v>-5.2751508315430629</v>
      </c>
      <c r="AM16" s="18">
        <f>[1]prdb!AM16</f>
        <v>0.19205567062325901</v>
      </c>
      <c r="AN16" s="18">
        <f>[1]prdb!AN16</f>
        <v>0.59569291961396598</v>
      </c>
      <c r="AO16" s="40">
        <f>[1]prdb!AO16</f>
        <v>71.953264227630456</v>
      </c>
      <c r="AP16" s="40">
        <f>[1]prdb!AP16</f>
        <v>66.966795423161614</v>
      </c>
      <c r="AQ16" s="40">
        <f>[1]prdb!AQ16</f>
        <v>6.93014953247111</v>
      </c>
      <c r="AR16" s="18">
        <f>[1]prdb!AR16</f>
        <v>-0.17985789901131533</v>
      </c>
      <c r="AS16" s="29">
        <f>[1]prdb!AS16</f>
        <v>32.003775715753072</v>
      </c>
      <c r="AT16" s="29">
        <f>[1]prdb!AT16</f>
        <v>32.003775715753072</v>
      </c>
      <c r="AU16" s="40">
        <f>[1]prdb!AU16</f>
        <v>44.027105527998778</v>
      </c>
      <c r="AV16" s="40">
        <f>[1]prdb!AV16</f>
        <v>35.260289084643425</v>
      </c>
      <c r="AW16" s="40">
        <f>[1]prdb!AW16</f>
        <v>129.53704843499858</v>
      </c>
      <c r="AX16" s="40">
        <f>[1]prdb!AX16</f>
        <v>109.24842700832987</v>
      </c>
      <c r="AY16" s="18">
        <f>[1]prdb!AY16</f>
        <v>2.375619344029456</v>
      </c>
      <c r="AZ16" s="40">
        <f>[1]prdb!AZ16</f>
        <v>73.489109825979327</v>
      </c>
      <c r="BA16" s="43">
        <v>39</v>
      </c>
    </row>
    <row r="17" spans="1:53" x14ac:dyDescent="0.2">
      <c r="A17" s="27">
        <f>[1]prdb!A17</f>
        <v>2016</v>
      </c>
      <c r="B17" s="16"/>
      <c r="C17" s="28"/>
      <c r="D17" s="17">
        <f>[1]prdb!D17</f>
        <v>188.11994398315434</v>
      </c>
      <c r="E17" s="17">
        <f>[1]prdb!E17</f>
        <v>189.24750622477202</v>
      </c>
      <c r="F17" s="18"/>
      <c r="G17" s="19"/>
      <c r="H17" s="19">
        <f>[1]prdb!H17</f>
        <v>12.944292441254234</v>
      </c>
      <c r="I17" s="19">
        <f>[1]prdb!I17</f>
        <v>0.79479858321973573</v>
      </c>
      <c r="J17" s="19"/>
      <c r="K17" s="19"/>
      <c r="L17" s="18"/>
      <c r="M17" s="17">
        <f>[1]prdb!M17</f>
        <v>109.64505170927242</v>
      </c>
      <c r="N17" s="17">
        <f>[1]prdb!N17</f>
        <v>125.30892018400471</v>
      </c>
      <c r="O17" s="17">
        <f>[1]prdb!O17</f>
        <v>86.756121536327299</v>
      </c>
      <c r="P17" s="17">
        <f>[1]prdb!P17</f>
        <v>106.58339225319824</v>
      </c>
      <c r="Q17" s="17">
        <f>[1]prdb!Q17</f>
        <v>110.60834574380502</v>
      </c>
      <c r="R17" s="19">
        <f>[1]prdb!R17</f>
        <v>3.1647259972123143</v>
      </c>
      <c r="S17" s="19">
        <f>[1]prdb!S17</f>
        <v>2.1906617657980076</v>
      </c>
      <c r="T17" s="19">
        <f>[1]prdb!T17</f>
        <v>-1.3545862044238244</v>
      </c>
      <c r="U17" s="19">
        <f>[1]prdb!U17</f>
        <v>1.2502598985068003</v>
      </c>
      <c r="V17" s="19">
        <f>[1]prdb!V17</f>
        <v>1.4639116945053932</v>
      </c>
      <c r="W17" s="17">
        <f>[1]prdb!W17</f>
        <v>2.5019243447670583</v>
      </c>
      <c r="X17" s="17">
        <f>[1]prdb!X17</f>
        <v>30.784788186178631</v>
      </c>
      <c r="Y17" s="17">
        <f>[1]prdb!Y17</f>
        <v>4.5123791737902827</v>
      </c>
      <c r="Z17" s="17">
        <f>[1]prdb!Z17</f>
        <v>62.200908295264036</v>
      </c>
      <c r="AA17" s="40">
        <f>[1]prdb!AA17</f>
        <v>111.83491663347161</v>
      </c>
      <c r="AB17" s="18">
        <f>[1]prdb!AB17</f>
        <v>2.8150443168895256</v>
      </c>
      <c r="AC17" s="18">
        <f>[1]prdb!AC17</f>
        <v>2.327722756252748</v>
      </c>
      <c r="AD17" s="18">
        <f>[1]prdb!AD17</f>
        <v>0.44735834288556209</v>
      </c>
      <c r="AE17" s="40">
        <f>[1]prdb!AE17</f>
        <v>85.343761703216799</v>
      </c>
      <c r="AF17" s="40">
        <f>[1]prdb!AF17</f>
        <v>101.65497397312504</v>
      </c>
      <c r="AG17" s="40">
        <f>[1]prdb!AG17</f>
        <v>93.909455784544647</v>
      </c>
      <c r="AH17" s="40">
        <f>[1]prdb!AH17</f>
        <v>109.37169910916256</v>
      </c>
      <c r="AI17" s="40">
        <f>[1]prdb!AI17</f>
        <v>105.4315621398266</v>
      </c>
      <c r="AJ17" s="18">
        <f>[1]prdb!AJ17</f>
        <v>0.25515342778488215</v>
      </c>
      <c r="AK17" s="18">
        <f>[1]prdb!AK17</f>
        <v>-1.1301331235735623</v>
      </c>
      <c r="AL17" s="18">
        <f>[1]prdb!AL17</f>
        <v>-0.2317616039504089</v>
      </c>
      <c r="AM17" s="18">
        <f>[1]prdb!AM17</f>
        <v>2.1478676152481224</v>
      </c>
      <c r="AN17" s="18">
        <f>[1]prdb!AN17</f>
        <v>1.1688713727872058</v>
      </c>
      <c r="AO17" s="40">
        <f>[1]prdb!AO17</f>
        <v>73.30022207412145</v>
      </c>
      <c r="AP17" s="40">
        <f>[1]prdb!AP17</f>
        <v>68.545297285860357</v>
      </c>
      <c r="AQ17" s="40">
        <f>[1]prdb!AQ17</f>
        <v>6.4869173021780222</v>
      </c>
      <c r="AR17" s="18">
        <f>[1]prdb!AR17</f>
        <v>1.6587517078515468</v>
      </c>
      <c r="AS17" s="29">
        <f>[1]prdb!AS17</f>
        <v>32.306769012035673</v>
      </c>
      <c r="AT17" s="29">
        <f>[1]prdb!AT17</f>
        <v>32.665777089644607</v>
      </c>
      <c r="AU17" s="40">
        <f>[1]prdb!AU17</f>
        <v>42.932966569031954</v>
      </c>
      <c r="AV17" s="40">
        <f>[1]prdb!AV17</f>
        <v>37.314680514013354</v>
      </c>
      <c r="AW17" s="40">
        <f>[1]prdb!AW17</f>
        <v>128.95784428265927</v>
      </c>
      <c r="AX17" s="40">
        <f>[1]prdb!AX17</f>
        <v>108.10526822755162</v>
      </c>
      <c r="AY17" s="18">
        <f>[1]prdb!AY17</f>
        <v>-1.314139026405281</v>
      </c>
      <c r="AZ17" s="40">
        <f>[1]prdb!AZ17</f>
        <v>72.523360753598297</v>
      </c>
      <c r="BA17" s="43">
        <v>40</v>
      </c>
    </row>
    <row r="18" spans="1:53" x14ac:dyDescent="0.2">
      <c r="A18" s="27">
        <f>[1]prdb!A18</f>
        <v>2017</v>
      </c>
      <c r="B18" s="16"/>
      <c r="C18" s="28"/>
      <c r="D18" s="17">
        <f>[1]prdb!D18</f>
        <v>192.97340753248824</v>
      </c>
      <c r="E18" s="17">
        <f>[1]prdb!E18</f>
        <v>179.01654271028426</v>
      </c>
      <c r="F18" s="18"/>
      <c r="G18" s="19"/>
      <c r="H18" s="19">
        <f>[1]prdb!H18</f>
        <v>-5.4061285765828355</v>
      </c>
      <c r="I18" s="19">
        <f>[1]prdb!I18</f>
        <v>2.5799835182645614</v>
      </c>
      <c r="J18" s="19"/>
      <c r="K18" s="19"/>
      <c r="L18" s="18"/>
      <c r="M18" s="17">
        <f>[1]prdb!M18</f>
        <v>110.48212392301556</v>
      </c>
      <c r="N18" s="17">
        <f>[1]prdb!N18</f>
        <v>128.53761573837374</v>
      </c>
      <c r="O18" s="17">
        <f>[1]prdb!O18</f>
        <v>87.035606459884846</v>
      </c>
      <c r="P18" s="17">
        <f>[1]prdb!P18</f>
        <v>109.3545364612408</v>
      </c>
      <c r="Q18" s="17">
        <f>[1]prdb!Q18</f>
        <v>113.31166269946391</v>
      </c>
      <c r="R18" s="19">
        <f>[1]prdb!R18</f>
        <v>0.7634382041814991</v>
      </c>
      <c r="S18" s="19">
        <f>[1]prdb!S18</f>
        <v>2.5765887613012683</v>
      </c>
      <c r="T18" s="19">
        <f>[1]prdb!T18</f>
        <v>0.32215008993978778</v>
      </c>
      <c r="U18" s="19">
        <f>[1]prdb!U18</f>
        <v>2.5999774912957019</v>
      </c>
      <c r="V18" s="19">
        <f>[1]prdb!V18</f>
        <v>2.4440442875082846</v>
      </c>
      <c r="W18" s="17">
        <f>[1]prdb!W18</f>
        <v>2.4608799941356221</v>
      </c>
      <c r="X18" s="17">
        <f>[1]prdb!X18</f>
        <v>30.824618257114857</v>
      </c>
      <c r="Y18" s="17">
        <f>[1]prdb!Y18</f>
        <v>4.418915554185193</v>
      </c>
      <c r="Z18" s="17">
        <f>[1]prdb!Z18</f>
        <v>62.295586194564336</v>
      </c>
      <c r="AA18" s="40">
        <f>[1]prdb!AA18</f>
        <v>114.0004321200075</v>
      </c>
      <c r="AB18" s="18">
        <f>[1]prdb!AB18</f>
        <v>1.9363500700172009</v>
      </c>
      <c r="AC18" s="18">
        <f>[1]prdb!AC18</f>
        <v>0.50759772222728206</v>
      </c>
      <c r="AD18" s="18">
        <f>[1]prdb!AD18</f>
        <v>0.80246318071692802</v>
      </c>
      <c r="AE18" s="40">
        <f>[1]prdb!AE18</f>
        <v>84.774836906325632</v>
      </c>
      <c r="AF18" s="40">
        <f>[1]prdb!AF18</f>
        <v>104.43891391315616</v>
      </c>
      <c r="AG18" s="40">
        <f>[1]prdb!AG18</f>
        <v>95.358789709302584</v>
      </c>
      <c r="AH18" s="40">
        <f>[1]prdb!AH18</f>
        <v>111.53943195540712</v>
      </c>
      <c r="AI18" s="40">
        <f>[1]prdb!AI18</f>
        <v>107.5772281539554</v>
      </c>
      <c r="AJ18" s="18">
        <f>[1]prdb!AJ18</f>
        <v>-0.66662727953052947</v>
      </c>
      <c r="AK18" s="18">
        <f>[1]prdb!AK18</f>
        <v>2.7386165489227565</v>
      </c>
      <c r="AL18" s="18">
        <f>[1]prdb!AL18</f>
        <v>1.5433311934882399</v>
      </c>
      <c r="AM18" s="18">
        <f>[1]prdb!AM18</f>
        <v>1.981986989231066</v>
      </c>
      <c r="AN18" s="18">
        <f>[1]prdb!AN18</f>
        <v>2.0351268354377172</v>
      </c>
      <c r="AO18" s="40">
        <f>[1]prdb!AO18</f>
        <v>73.085805651077024</v>
      </c>
      <c r="AP18" s="40">
        <f>[1]prdb!AP18</f>
        <v>69.316336122245602</v>
      </c>
      <c r="AQ18" s="40">
        <f>[1]prdb!AQ18</f>
        <v>5.157594549655026</v>
      </c>
      <c r="AR18" s="18">
        <f>[1]prdb!AR18</f>
        <v>2.2422780499269379</v>
      </c>
      <c r="AS18" s="29">
        <f>[1]prdb!AS18</f>
        <v>32.959327673707207</v>
      </c>
      <c r="AT18" s="29">
        <f>[1]prdb!AT18</f>
        <v>33.469818153792275</v>
      </c>
      <c r="AU18" s="40">
        <f>[1]prdb!AU18</f>
        <v>43.567412076167706</v>
      </c>
      <c r="AV18" s="40">
        <f>[1]prdb!AV18</f>
        <v>35.443356465168193</v>
      </c>
      <c r="AW18" s="40">
        <f>[1]prdb!AW18</f>
        <v>128.91705360375926</v>
      </c>
      <c r="AX18" s="40">
        <f>[1]prdb!AX18</f>
        <v>108.01604623541311</v>
      </c>
      <c r="AY18" s="18">
        <f>[1]prdb!AY18</f>
        <v>0.4980502216749505</v>
      </c>
      <c r="AZ18" s="40">
        <f>[1]prdb!AZ18</f>
        <v>72.884563512597722</v>
      </c>
      <c r="BA18" s="43">
        <v>41</v>
      </c>
    </row>
    <row r="19" spans="1:53" x14ac:dyDescent="0.2">
      <c r="A19" s="27">
        <f>[1]prdb!A19</f>
        <v>2018</v>
      </c>
      <c r="B19" s="16"/>
      <c r="C19" s="28"/>
      <c r="D19" s="17">
        <f>[1]prdb!D19</f>
        <v>195.57029957014544</v>
      </c>
      <c r="E19" s="17">
        <f>[1]prdb!E19</f>
        <v>139.33330787126968</v>
      </c>
      <c r="F19" s="18"/>
      <c r="G19" s="19"/>
      <c r="H19" s="19">
        <f>[1]prdb!H19</f>
        <v>-22.167356289098329</v>
      </c>
      <c r="I19" s="19">
        <f>[1]prdb!I19</f>
        <v>1.3457253363886368</v>
      </c>
      <c r="J19" s="19"/>
      <c r="K19" s="19"/>
      <c r="L19" s="18"/>
      <c r="M19" s="17">
        <f>[1]prdb!M19</f>
        <v>108.13910442924688</v>
      </c>
      <c r="N19" s="17">
        <f>[1]prdb!N19</f>
        <v>135.53823645084972</v>
      </c>
      <c r="O19" s="17">
        <f>[1]prdb!O19</f>
        <v>100.49532627038462</v>
      </c>
      <c r="P19" s="17">
        <f>[1]prdb!P19</f>
        <v>110.68992605794205</v>
      </c>
      <c r="Q19" s="17">
        <f>[1]prdb!Q19</f>
        <v>116.79115298735448</v>
      </c>
      <c r="R19" s="19">
        <f>[1]prdb!R19</f>
        <v>-2.1207227111250115</v>
      </c>
      <c r="S19" s="19">
        <f>[1]prdb!S19</f>
        <v>5.4463595518412955</v>
      </c>
      <c r="T19" s="19">
        <f>[1]prdb!T19</f>
        <v>15.464613114063198</v>
      </c>
      <c r="U19" s="19">
        <f>[1]prdb!U19</f>
        <v>1.2211561037292151</v>
      </c>
      <c r="V19" s="19">
        <f>[1]prdb!V19</f>
        <v>3.070725647296535</v>
      </c>
      <c r="W19" s="17">
        <f>[1]prdb!W19</f>
        <v>2.3369308191822493</v>
      </c>
      <c r="X19" s="17">
        <f>[1]prdb!X19</f>
        <v>31.535081948588555</v>
      </c>
      <c r="Y19" s="17">
        <f>[1]prdb!Y19</f>
        <v>4.9502744027793932</v>
      </c>
      <c r="Z19" s="17">
        <f>[1]prdb!Z19</f>
        <v>61.177712829449817</v>
      </c>
      <c r="AA19" s="40">
        <f>[1]prdb!AA19</f>
        <v>116.40190568721955</v>
      </c>
      <c r="AB19" s="18">
        <f>[1]prdb!AB19</f>
        <v>2.106547775787404</v>
      </c>
      <c r="AC19" s="18">
        <f>[1]prdb!AC19</f>
        <v>1.6450003118828604</v>
      </c>
      <c r="AD19" s="18">
        <f>[1]prdb!AD19</f>
        <v>0.76417424460499817</v>
      </c>
      <c r="AE19" s="40">
        <f>[1]prdb!AE19</f>
        <v>102.38976605978191</v>
      </c>
      <c r="AF19" s="40">
        <f>[1]prdb!AF19</f>
        <v>106.6678057885982</v>
      </c>
      <c r="AG19" s="40">
        <f>[1]prdb!AG19</f>
        <v>97.657571213015885</v>
      </c>
      <c r="AH19" s="40">
        <f>[1]prdb!AH19</f>
        <v>112.74106703897327</v>
      </c>
      <c r="AI19" s="40">
        <f>[1]prdb!AI19</f>
        <v>109.77807206961687</v>
      </c>
      <c r="AJ19" s="18">
        <f>[1]prdb!AJ19</f>
        <v>20.778487811094703</v>
      </c>
      <c r="AK19" s="18">
        <f>[1]prdb!AK19</f>
        <v>2.1341584203905306</v>
      </c>
      <c r="AL19" s="18">
        <f>[1]prdb!AL19</f>
        <v>2.4106655618439277</v>
      </c>
      <c r="AM19" s="18">
        <f>[1]prdb!AM19</f>
        <v>1.077318632971469</v>
      </c>
      <c r="AN19" s="18">
        <f>[1]prdb!AN19</f>
        <v>2.0458269407274576</v>
      </c>
      <c r="AO19" s="40">
        <f>[1]prdb!AO19</f>
        <v>73.724682347562393</v>
      </c>
      <c r="AP19" s="40">
        <f>[1]prdb!AP19</f>
        <v>70.239763675605687</v>
      </c>
      <c r="AQ19" s="40">
        <f>[1]prdb!AQ19</f>
        <v>4.7269361643739156</v>
      </c>
      <c r="AR19" s="18">
        <f>[1]prdb!AR19</f>
        <v>1.5981680973255141</v>
      </c>
      <c r="AS19" s="29">
        <f>[1]prdb!AS19</f>
        <v>33.81905317960927</v>
      </c>
      <c r="AT19" s="29">
        <f>[1]prdb!AT19</f>
        <v>34.626731648112333</v>
      </c>
      <c r="AU19" s="40">
        <f>[1]prdb!AU19</f>
        <v>43.285302990372251</v>
      </c>
      <c r="AV19" s="40">
        <f>[1]prdb!AV19</f>
        <v>27.191088971753409</v>
      </c>
      <c r="AW19" s="40">
        <f>[1]prdb!AW19</f>
        <v>130.43429207116441</v>
      </c>
      <c r="AX19" s="40">
        <f>[1]prdb!AX19</f>
        <v>108.80124819784723</v>
      </c>
      <c r="AY19" s="18">
        <f>[1]prdb!AY19</f>
        <v>0.944286035040931</v>
      </c>
      <c r="AZ19" s="40">
        <f>[1]prdb!AZ19</f>
        <v>73.572802267547715</v>
      </c>
      <c r="BA19" s="43">
        <v>42</v>
      </c>
    </row>
    <row r="20" spans="1:53" x14ac:dyDescent="0.2">
      <c r="A20" s="27">
        <f>[1]prdb!A20</f>
        <v>2019</v>
      </c>
      <c r="B20" s="16"/>
      <c r="C20" s="28"/>
      <c r="D20" s="17">
        <f>[1]prdb!D20</f>
        <v>206.28740112798477</v>
      </c>
      <c r="E20" s="17">
        <f>[1]prdb!E20</f>
        <v>139.66569027350531</v>
      </c>
      <c r="F20" s="18"/>
      <c r="G20" s="19"/>
      <c r="H20" s="19">
        <f>[1]prdb!H20</f>
        <v>0.23855200692051159</v>
      </c>
      <c r="I20" s="19">
        <f>[1]prdb!I20</f>
        <v>5.4799228622111951</v>
      </c>
      <c r="J20" s="19"/>
      <c r="K20" s="19"/>
      <c r="L20" s="18"/>
      <c r="M20" s="17">
        <f>[1]prdb!M20</f>
        <v>108.13046270349058</v>
      </c>
      <c r="N20" s="17">
        <f>[1]prdb!N20</f>
        <v>139.77610290428083</v>
      </c>
      <c r="O20" s="17">
        <f>[1]prdb!O20</f>
        <v>92.056526865123786</v>
      </c>
      <c r="P20" s="17">
        <f>[1]prdb!P20</f>
        <v>110.65264704171621</v>
      </c>
      <c r="Q20" s="17">
        <f>[1]prdb!Q20</f>
        <v>117.43295570566264</v>
      </c>
      <c r="R20" s="19">
        <f>[1]prdb!R20</f>
        <v>-7.9913050897828519E-3</v>
      </c>
      <c r="S20" s="19">
        <f>[1]prdb!S20</f>
        <v>3.1266944032932731</v>
      </c>
      <c r="T20" s="19">
        <f>[1]prdb!T20</f>
        <v>-8.3972058387631883</v>
      </c>
      <c r="U20" s="19">
        <f>[1]prdb!U20</f>
        <v>-3.3678779590406993E-2</v>
      </c>
      <c r="V20" s="19">
        <f>[1]prdb!V20</f>
        <v>0.54953025284170121</v>
      </c>
      <c r="W20" s="17">
        <f>[1]prdb!W20</f>
        <v>2.3239731324798614</v>
      </c>
      <c r="X20" s="17">
        <f>[1]prdb!X20</f>
        <v>32.343351091916134</v>
      </c>
      <c r="Y20" s="17">
        <f>[1]prdb!Y20</f>
        <v>4.5098069182339584</v>
      </c>
      <c r="Z20" s="17">
        <f>[1]prdb!Z20</f>
        <v>60.82286885737004</v>
      </c>
      <c r="AA20" s="40">
        <f>[1]prdb!AA20</f>
        <v>113.4332332576561</v>
      </c>
      <c r="AB20" s="18">
        <f>[1]prdb!AB20</f>
        <v>-2.5503641130588561</v>
      </c>
      <c r="AC20" s="18">
        <f>[1]prdb!AC20</f>
        <v>-2.4563674591723816</v>
      </c>
      <c r="AD20" s="18">
        <f>[1]prdb!AD20</f>
        <v>-0.18735228855005781</v>
      </c>
      <c r="AE20" s="40">
        <f>[1]prdb!AE20</f>
        <v>106.21959566962207</v>
      </c>
      <c r="AF20" s="40">
        <f>[1]prdb!AF20</f>
        <v>106.8526359477998</v>
      </c>
      <c r="AG20" s="40">
        <f>[1]prdb!AG20</f>
        <v>94.030955032346995</v>
      </c>
      <c r="AH20" s="40">
        <f>[1]prdb!AH20</f>
        <v>112.09403140424632</v>
      </c>
      <c r="AI20" s="40">
        <f>[1]prdb!AI20</f>
        <v>109.29010662681848</v>
      </c>
      <c r="AJ20" s="18">
        <f>[1]prdb!AJ20</f>
        <v>3.7404418011894425</v>
      </c>
      <c r="AK20" s="18">
        <f>[1]prdb!AK20</f>
        <v>0.17327642378610619</v>
      </c>
      <c r="AL20" s="18">
        <f>[1]prdb!AL20</f>
        <v>-3.7136047268248484</v>
      </c>
      <c r="AM20" s="18">
        <f>[1]prdb!AM20</f>
        <v>-0.57391299525598738</v>
      </c>
      <c r="AN20" s="18">
        <f>[1]prdb!AN20</f>
        <v>-0.44450174210468596</v>
      </c>
      <c r="AO20" s="40">
        <f>[1]prdb!AO20</f>
        <v>72.048718163348695</v>
      </c>
      <c r="AP20" s="40">
        <f>[1]prdb!AP20</f>
        <v>68.576874293129947</v>
      </c>
      <c r="AQ20" s="40">
        <f>[1]prdb!AQ20</f>
        <v>4.8187448142344032</v>
      </c>
      <c r="AR20" s="18">
        <f>[1]prdb!AR20</f>
        <v>0.33402639403043999</v>
      </c>
      <c r="AS20" s="29">
        <f>[1]prdb!AS20</f>
        <v>33.840491890350506</v>
      </c>
      <c r="AT20" s="29">
        <f>[1]prdb!AT20</f>
        <v>34.945937903910043</v>
      </c>
      <c r="AU20" s="40">
        <f>[1]prdb!AU20</f>
        <v>45.312885499675751</v>
      </c>
      <c r="AV20" s="40">
        <f>[1]prdb!AV20</f>
        <v>26.813210496443837</v>
      </c>
      <c r="AW20" s="40">
        <f>[1]prdb!AW20</f>
        <v>129.5363400769368</v>
      </c>
      <c r="AX20" s="40">
        <f>[1]prdb!AX20</f>
        <v>112.42813672045894</v>
      </c>
      <c r="AY20" s="18">
        <f>[1]prdb!AY20</f>
        <v>3.1810220096635256</v>
      </c>
      <c r="AZ20" s="40">
        <f>[1]prdb!AZ20</f>
        <v>75.913169300804626</v>
      </c>
      <c r="BA20" s="43">
        <v>43</v>
      </c>
    </row>
    <row r="21" spans="1:53" x14ac:dyDescent="0.2">
      <c r="A21" s="27">
        <f>[1]prdb!A21</f>
        <v>2020</v>
      </c>
      <c r="B21" s="16"/>
      <c r="C21" s="28"/>
      <c r="D21" s="17">
        <f>[1]prdb!D21</f>
        <v>209.70386185480933</v>
      </c>
      <c r="E21" s="17">
        <f>[1]prdb!E21</f>
        <v>123.9377577115683</v>
      </c>
      <c r="F21" s="18"/>
      <c r="G21" s="19"/>
      <c r="H21" s="19">
        <f>[1]prdb!H21</f>
        <v>-11.261128292236434</v>
      </c>
      <c r="I21" s="19">
        <f>[1]prdb!I21</f>
        <v>1.6561654798806114</v>
      </c>
      <c r="J21" s="19"/>
      <c r="K21" s="19"/>
      <c r="L21" s="18"/>
      <c r="M21" s="17">
        <f>[1]prdb!M21</f>
        <v>103.4129504917456</v>
      </c>
      <c r="N21" s="17">
        <f>[1]prdb!N21</f>
        <v>123.68833350643001</v>
      </c>
      <c r="O21" s="17">
        <f>[1]prdb!O21</f>
        <v>91.585673593111309</v>
      </c>
      <c r="P21" s="17">
        <f>[1]prdb!P21</f>
        <v>103.48277604746747</v>
      </c>
      <c r="Q21" s="17">
        <f>[1]prdb!Q21</f>
        <v>108.28708791734358</v>
      </c>
      <c r="R21" s="19">
        <f>[1]prdb!R21</f>
        <v>-4.362796656739631</v>
      </c>
      <c r="S21" s="19">
        <f>[1]prdb!S21</f>
        <v>-11.509670869038169</v>
      </c>
      <c r="T21" s="19">
        <f>[1]prdb!T21</f>
        <v>-0.51148276830206285</v>
      </c>
      <c r="U21" s="19">
        <f>[1]prdb!U21</f>
        <v>-6.4796199512025083</v>
      </c>
      <c r="V21" s="19">
        <f>[1]prdb!V21</f>
        <v>-7.7881611114707265</v>
      </c>
      <c r="W21" s="17">
        <f>[1]prdb!W21</f>
        <v>2.4103010385025323</v>
      </c>
      <c r="X21" s="17">
        <f>[1]prdb!X21</f>
        <v>31.038029582966502</v>
      </c>
      <c r="Y21" s="17">
        <f>[1]prdb!Y21</f>
        <v>4.8656876243269744</v>
      </c>
      <c r="Z21" s="17">
        <f>[1]prdb!Z21</f>
        <v>61.685981754204001</v>
      </c>
      <c r="AA21" s="40">
        <f>[1]prdb!AA21</f>
        <v>111.63666601956682</v>
      </c>
      <c r="AB21" s="18">
        <f>[1]prdb!AB21</f>
        <v>-1.5838103054053865</v>
      </c>
      <c r="AC21" s="18">
        <f>[1]prdb!AC21</f>
        <v>-0.59922932463227774</v>
      </c>
      <c r="AD21" s="18">
        <f>[1]prdb!AD21</f>
        <v>0.56716751234440199</v>
      </c>
      <c r="AE21" s="40">
        <f>[1]prdb!AE21</f>
        <v>117.52766986969954</v>
      </c>
      <c r="AF21" s="40">
        <f>[1]prdb!AF21</f>
        <v>88.587020945580662</v>
      </c>
      <c r="AG21" s="40">
        <f>[1]prdb!AG21</f>
        <v>93.148528624870266</v>
      </c>
      <c r="AH21" s="40">
        <f>[1]prdb!AH21</f>
        <v>103.95387351114692</v>
      </c>
      <c r="AI21" s="40">
        <f>[1]prdb!AI21</f>
        <v>100.12230496568846</v>
      </c>
      <c r="AJ21" s="18">
        <f>[1]prdb!AJ21</f>
        <v>10.645939789913417</v>
      </c>
      <c r="AK21" s="18">
        <f>[1]prdb!AK21</f>
        <v>-17.094210957175036</v>
      </c>
      <c r="AL21" s="18">
        <f>[1]prdb!AL21</f>
        <v>-0.93844245990395425</v>
      </c>
      <c r="AM21" s="18">
        <f>[1]prdb!AM21</f>
        <v>-7.2619012726408583</v>
      </c>
      <c r="AN21" s="18">
        <f>[1]prdb!AN21</f>
        <v>-8.3885009760621401</v>
      </c>
      <c r="AO21" s="40">
        <f>[1]prdb!AO21</f>
        <v>71.21308364114104</v>
      </c>
      <c r="AP21" s="40">
        <f>[1]prdb!AP21</f>
        <v>67.110119893419622</v>
      </c>
      <c r="AQ21" s="40">
        <f>[1]prdb!AQ21</f>
        <v>5.7615308001507017</v>
      </c>
      <c r="AR21" s="18">
        <f>[1]prdb!AR21</f>
        <v>-3.6595760872218053</v>
      </c>
      <c r="AS21" s="29">
        <f>[1]prdb!AS21</f>
        <v>31.304195264802154</v>
      </c>
      <c r="AT21" s="29">
        <f>[1]prdb!AT21</f>
        <v>32.936713254649653</v>
      </c>
      <c r="AU21" s="40">
        <f>[1]prdb!AU21</f>
        <v>48.808096544756793</v>
      </c>
      <c r="AV21" s="40">
        <f>[1]prdb!AV21</f>
        <v>24.313269767034935</v>
      </c>
      <c r="AW21" s="40">
        <f>[1]prdb!AW21</f>
        <v>130.65146633869369</v>
      </c>
      <c r="AX21" s="40">
        <f>[1]prdb!AX21</f>
        <v>111.79971493459031</v>
      </c>
      <c r="AY21" s="18">
        <f>[1]prdb!AY21</f>
        <v>-6.3041973331000705</v>
      </c>
      <c r="AZ21" s="40">
        <f>[1]prdb!AZ21</f>
        <v>71.127453306271562</v>
      </c>
      <c r="BA21" s="43">
        <v>44</v>
      </c>
    </row>
    <row r="22" spans="1:53" x14ac:dyDescent="0.2">
      <c r="A22" s="27">
        <f>[1]prdb!A22</f>
        <v>2021</v>
      </c>
      <c r="B22" s="16"/>
      <c r="C22" s="28"/>
      <c r="D22" s="17">
        <f>[1]prdb!D22</f>
        <v>246.48960782385697</v>
      </c>
      <c r="E22" s="17">
        <f>[1]prdb!E22</f>
        <v>145.30958617227506</v>
      </c>
      <c r="F22" s="18"/>
      <c r="G22" s="19"/>
      <c r="H22" s="19">
        <f>[1]prdb!H22</f>
        <v>17.244001227167537</v>
      </c>
      <c r="I22" s="19">
        <f>[1]prdb!I22</f>
        <v>17.541758956502495</v>
      </c>
      <c r="J22" s="19"/>
      <c r="K22" s="19"/>
      <c r="L22" s="18"/>
      <c r="M22" s="17">
        <f>[1]prdb!M22</f>
        <v>98.631027253656924</v>
      </c>
      <c r="N22" s="17">
        <f>[1]prdb!N22</f>
        <v>140.84141343561663</v>
      </c>
      <c r="O22" s="17">
        <f>[1]prdb!O22</f>
        <v>106.57093538393481</v>
      </c>
      <c r="P22" s="17">
        <f>[1]prdb!P22</f>
        <v>106.3434886013311</v>
      </c>
      <c r="Q22" s="17">
        <f>[1]prdb!Q22</f>
        <v>115.53613641495173</v>
      </c>
      <c r="R22" s="19">
        <f>[1]prdb!R22</f>
        <v>-4.6241048295690756</v>
      </c>
      <c r="S22" s="19">
        <f>[1]prdb!S22</f>
        <v>13.867985316735542</v>
      </c>
      <c r="T22" s="19">
        <f>[1]prdb!T22</f>
        <v>16.362015152499374</v>
      </c>
      <c r="U22" s="19">
        <f>[1]prdb!U22</f>
        <v>2.7644335251998164</v>
      </c>
      <c r="V22" s="19">
        <f>[1]prdb!V22</f>
        <v>6.6942870447688207</v>
      </c>
      <c r="W22" s="17">
        <f>[1]prdb!W22</f>
        <v>2.1546103877233742</v>
      </c>
      <c r="X22" s="17">
        <f>[1]prdb!X22</f>
        <v>33.12490288566876</v>
      </c>
      <c r="Y22" s="17">
        <f>[1]prdb!Y22</f>
        <v>5.3065748199966425</v>
      </c>
      <c r="Z22" s="17">
        <f>[1]prdb!Z22</f>
        <v>59.413911906611219</v>
      </c>
      <c r="AA22" s="40">
        <f>[1]prdb!AA22</f>
        <v>113.79160068288493</v>
      </c>
      <c r="AB22" s="18">
        <f>[1]prdb!AB22</f>
        <v>1.9303108379646661</v>
      </c>
      <c r="AC22" s="18">
        <f>[1]prdb!AC22</f>
        <v>1.8668755610862675</v>
      </c>
      <c r="AD22" s="18">
        <f>[1]prdb!AD22</f>
        <v>-0.2760199995178958</v>
      </c>
      <c r="AE22" s="40">
        <f>[1]prdb!AE22</f>
        <v>105.51783422197391</v>
      </c>
      <c r="AF22" s="40">
        <f>[1]prdb!AF22</f>
        <v>104.59891716750306</v>
      </c>
      <c r="AG22" s="40">
        <f>[1]prdb!AG22</f>
        <v>105.94243102048948</v>
      </c>
      <c r="AH22" s="40">
        <f>[1]prdb!AH22</f>
        <v>112.23795984670409</v>
      </c>
      <c r="AI22" s="40">
        <f>[1]prdb!AI22</f>
        <v>109.70867922220798</v>
      </c>
      <c r="AJ22" s="18">
        <f>[1]prdb!AJ22</f>
        <v>-10.218730330517644</v>
      </c>
      <c r="AK22" s="18">
        <f>[1]prdb!AK22</f>
        <v>18.074765412597582</v>
      </c>
      <c r="AL22" s="18">
        <f>[1]prdb!AL22</f>
        <v>13.734948457579076</v>
      </c>
      <c r="AM22" s="18">
        <f>[1]prdb!AM22</f>
        <v>7.9690020734714206</v>
      </c>
      <c r="AN22" s="18">
        <f>[1]prdb!AN22</f>
        <v>9.5746639670398537</v>
      </c>
      <c r="AO22" s="40">
        <f>[1]prdb!AO22</f>
        <v>72.74332943348503</v>
      </c>
      <c r="AP22" s="40">
        <f>[1]prdb!AP22</f>
        <v>68.594889424552335</v>
      </c>
      <c r="AQ22" s="40">
        <f>[1]prdb!AQ22</f>
        <v>5.7028459396073377</v>
      </c>
      <c r="AR22" s="18">
        <f>[1]prdb!AR22</f>
        <v>4.7778276984090207</v>
      </c>
      <c r="AS22" s="29">
        <f>[1]prdb!AS22</f>
        <v>33.579061706011267</v>
      </c>
      <c r="AT22" s="29">
        <f>[1]prdb!AT22</f>
        <v>35.289757684203501</v>
      </c>
      <c r="AU22" s="40">
        <f>[1]prdb!AU22</f>
        <v>56.445147394798759</v>
      </c>
      <c r="AV22" s="40">
        <f>[1]prdb!AV22</f>
        <v>29.406828947511276</v>
      </c>
      <c r="AW22" s="40">
        <f>[1]prdb!AW22</f>
        <v>131.13101553700656</v>
      </c>
      <c r="AX22" s="40">
        <f>[1]prdb!AX22</f>
        <v>110.9369309891719</v>
      </c>
      <c r="AY22" s="18">
        <f>[1]prdb!AY22</f>
        <v>4.6737581467570344</v>
      </c>
      <c r="AZ22" s="40">
        <f>[1]prdb!AZ22</f>
        <v>74.451778449754229</v>
      </c>
      <c r="BA22" s="43">
        <v>45</v>
      </c>
    </row>
    <row r="23" spans="1:53" x14ac:dyDescent="0.2">
      <c r="A23" s="27">
        <f>[1]prdb!A23</f>
        <v>2022</v>
      </c>
      <c r="B23" s="16"/>
      <c r="C23" s="28"/>
      <c r="D23" s="17">
        <f>[1]prdb!D23</f>
        <v>247.86091858656752</v>
      </c>
      <c r="E23" s="17">
        <f>[1]prdb!E23</f>
        <v>161.30078603653666</v>
      </c>
      <c r="F23" s="18"/>
      <c r="G23" s="19"/>
      <c r="H23" s="19">
        <f>[1]prdb!H23</f>
        <v>11.004917353011322</v>
      </c>
      <c r="I23" s="19">
        <f>[1]prdb!I23</f>
        <v>0.55633613717722685</v>
      </c>
      <c r="J23" s="19"/>
      <c r="K23" s="19"/>
      <c r="L23" s="18"/>
      <c r="M23" s="17">
        <f>[1]prdb!M23</f>
        <v>97.481591484623209</v>
      </c>
      <c r="N23" s="17">
        <f>[1]prdb!N23</f>
        <v>142.03121523109039</v>
      </c>
      <c r="O23" s="17">
        <f>[1]prdb!O23</f>
        <v>113.69705535746925</v>
      </c>
      <c r="P23" s="17">
        <f>[1]prdb!P23</f>
        <v>108.49722159840941</v>
      </c>
      <c r="Q23" s="17">
        <f>[1]prdb!Q23</f>
        <v>117.63062958240529</v>
      </c>
      <c r="R23" s="19">
        <f>[1]prdb!R23</f>
        <v>-1.1653896355328652</v>
      </c>
      <c r="S23" s="19">
        <f>[1]prdb!S23</f>
        <v>0.84478120919857513</v>
      </c>
      <c r="T23" s="19">
        <f>[1]prdb!T23</f>
        <v>6.6867386946185103</v>
      </c>
      <c r="U23" s="19">
        <f>[1]prdb!U23</f>
        <v>2.0252608085412849</v>
      </c>
      <c r="V23" s="19">
        <f>[1]prdb!V23</f>
        <v>1.8128468135121922</v>
      </c>
      <c r="W23" s="17">
        <f>[1]prdb!W23</f>
        <v>2.0915835753805014</v>
      </c>
      <c r="X23" s="17">
        <f>[1]prdb!X23</f>
        <v>32.809941855371846</v>
      </c>
      <c r="Y23" s="17">
        <f>[1]prdb!Y23</f>
        <v>5.5606063370510528</v>
      </c>
      <c r="Z23" s="17">
        <f>[1]prdb!Z23</f>
        <v>59.537868232196587</v>
      </c>
      <c r="AA23" s="40">
        <f>[1]prdb!AA23</f>
        <v>113.44970032636108</v>
      </c>
      <c r="AB23" s="18">
        <f>[1]prdb!AB23</f>
        <v>-0.30046185700178807</v>
      </c>
      <c r="AC23" s="18">
        <f>[1]prdb!AC23</f>
        <v>-0.57331011173730184</v>
      </c>
      <c r="AD23" s="18">
        <f>[1]prdb!AD23</f>
        <v>0.31375801449986529</v>
      </c>
      <c r="AE23" s="40">
        <f>[1]prdb!AE23</f>
        <v>100.45276185696279</v>
      </c>
      <c r="AF23" s="40">
        <f>[1]prdb!AF23</f>
        <v>106.91498125052406</v>
      </c>
      <c r="AG23" s="40">
        <f>[1]prdb!AG23</f>
        <v>106.29723423919644</v>
      </c>
      <c r="AH23" s="40">
        <f>[1]prdb!AH23</f>
        <v>112.53940355309631</v>
      </c>
      <c r="AI23" s="40">
        <f>[1]prdb!AI23</f>
        <v>110.26349388579904</v>
      </c>
      <c r="AJ23" s="18">
        <f>[1]prdb!AJ23</f>
        <v>-4.8002050102316396</v>
      </c>
      <c r="AK23" s="18">
        <f>[1]prdb!AK23</f>
        <v>2.2142333264426606</v>
      </c>
      <c r="AL23" s="18">
        <f>[1]prdb!AL23</f>
        <v>0.33490190407121645</v>
      </c>
      <c r="AM23" s="18">
        <f>[1]prdb!AM23</f>
        <v>0.26857553968722137</v>
      </c>
      <c r="AN23" s="18">
        <f>[1]prdb!AN23</f>
        <v>0.50571629111249017</v>
      </c>
      <c r="AO23" s="40">
        <f>[1]prdb!AO23</f>
        <v>72.100064838338596</v>
      </c>
      <c r="AP23" s="40">
        <f>[1]prdb!AP23</f>
        <v>68.174883784230005</v>
      </c>
      <c r="AQ23" s="40">
        <f>[1]prdb!AQ23</f>
        <v>5.4440742361460446</v>
      </c>
      <c r="AR23" s="18">
        <f>[1]prdb!AR23</f>
        <v>3.8634754727546516</v>
      </c>
      <c r="AS23" s="29">
        <f>[1]prdb!AS23</f>
        <v>34.139081354128358</v>
      </c>
      <c r="AT23" s="29">
        <f>[1]prdb!AT23</f>
        <v>37.108923788013854</v>
      </c>
      <c r="AU23" s="40">
        <f>[1]prdb!AU23</f>
        <v>60.732251781623667</v>
      </c>
      <c r="AV23" s="40">
        <f>[1]prdb!AV23</f>
        <v>38.082284977912913</v>
      </c>
      <c r="AW23" s="40">
        <f>[1]prdb!AW23</f>
        <v>130.77463271063206</v>
      </c>
      <c r="AX23" s="40">
        <f>[1]prdb!AX23</f>
        <v>112.21524397678994</v>
      </c>
      <c r="AY23" s="18">
        <f>[1]prdb!AY23</f>
        <v>2.119677492871519</v>
      </c>
      <c r="AZ23" s="40">
        <f>[1]prdb!AZ23</f>
        <v>76.029916040596234</v>
      </c>
      <c r="BA23" s="43">
        <v>46</v>
      </c>
    </row>
    <row r="24" spans="1:53" x14ac:dyDescent="0.2">
      <c r="A24" s="27">
        <f>[1]prdb!A24</f>
        <v>2023</v>
      </c>
      <c r="B24" s="16"/>
      <c r="C24" s="28"/>
      <c r="D24" s="17">
        <f>[1]prdb!D24</f>
        <v>250.80462308071796</v>
      </c>
      <c r="E24" s="17">
        <f>[1]prdb!E24</f>
        <v>175.70733431451674</v>
      </c>
      <c r="F24" s="18"/>
      <c r="G24" s="19"/>
      <c r="H24" s="19">
        <f>[1]prdb!H24</f>
        <v>8.9314805166025746</v>
      </c>
      <c r="I24" s="19">
        <f>[1]prdb!I24</f>
        <v>1.1876436636065746</v>
      </c>
      <c r="J24" s="19"/>
      <c r="K24" s="19"/>
      <c r="L24" s="18"/>
      <c r="M24" s="17">
        <f>[1]prdb!M24</f>
        <v>97.497426985690595</v>
      </c>
      <c r="N24" s="17">
        <f>[1]prdb!N24</f>
        <v>146.34314721680164</v>
      </c>
      <c r="O24" s="17">
        <f>[1]prdb!O24</f>
        <v>119.49541410002355</v>
      </c>
      <c r="P24" s="17">
        <f>[1]prdb!P24</f>
        <v>110.62680005145273</v>
      </c>
      <c r="Q24" s="17">
        <f>[1]prdb!Q24</f>
        <v>120.51094065951084</v>
      </c>
      <c r="R24" s="19">
        <f>[1]prdb!R24</f>
        <v>1.6244606623883051E-2</v>
      </c>
      <c r="S24" s="19">
        <f>[1]prdb!S24</f>
        <v>3.0359044514936873</v>
      </c>
      <c r="T24" s="19">
        <f>[1]prdb!T24</f>
        <v>5.0998319387639102</v>
      </c>
      <c r="U24" s="19">
        <f>[1]prdb!U24</f>
        <v>1.9627953800749998</v>
      </c>
      <c r="V24" s="19">
        <f>[1]prdb!V24</f>
        <v>2.448606359866301</v>
      </c>
      <c r="W24" s="17">
        <f>[1]prdb!W24</f>
        <v>2.0419246481072988</v>
      </c>
      <c r="X24" s="17">
        <f>[1]prdb!X24</f>
        <v>32.998028515822647</v>
      </c>
      <c r="Y24" s="17">
        <f>[1]prdb!Y24</f>
        <v>5.7045069939636992</v>
      </c>
      <c r="Z24" s="17">
        <f>[1]prdb!Z24</f>
        <v>59.255539842106366</v>
      </c>
      <c r="AA24" s="40">
        <f>[1]prdb!AA24</f>
        <v>114.35079530618789</v>
      </c>
      <c r="AB24" s="18">
        <f>[1]prdb!AB24</f>
        <v>0.79426827680868506</v>
      </c>
      <c r="AC24" s="18">
        <f>[1]prdb!AC24</f>
        <v>0.45854375088292265</v>
      </c>
      <c r="AD24" s="18">
        <f>[1]prdb!AD24</f>
        <v>0.2820397694006882</v>
      </c>
      <c r="AE24" s="40">
        <f>[1]prdb!AE24</f>
        <v>100.46354916818287</v>
      </c>
      <c r="AF24" s="40">
        <f>[1]prdb!AF24</f>
        <v>110.64493600463584</v>
      </c>
      <c r="AG24" s="40">
        <f>[1]prdb!AG24</f>
        <v>108.41258286206354</v>
      </c>
      <c r="AH24" s="40">
        <f>[1]prdb!AH24</f>
        <v>114.36347502097473</v>
      </c>
      <c r="AI24" s="40">
        <f>[1]prdb!AI24</f>
        <v>112.47985547604559</v>
      </c>
      <c r="AJ24" s="18">
        <f>[1]prdb!AJ24</f>
        <v>1.0738690525435857E-2</v>
      </c>
      <c r="AK24" s="18">
        <f>[1]prdb!AK24</f>
        <v>3.4887110398230448</v>
      </c>
      <c r="AL24" s="18">
        <f>[1]prdb!AL24</f>
        <v>1.9900316673404861</v>
      </c>
      <c r="AM24" s="18">
        <f>[1]prdb!AM24</f>
        <v>1.6208291587557877</v>
      </c>
      <c r="AN24" s="18">
        <f>[1]prdb!AN24</f>
        <v>2.0100592790412097</v>
      </c>
      <c r="AO24" s="40">
        <f>[1]prdb!AO24</f>
        <v>72.226966410527979</v>
      </c>
      <c r="AP24" s="40">
        <f>[1]prdb!AP24</f>
        <v>68.523112829468943</v>
      </c>
      <c r="AQ24" s="40">
        <f>[1]prdb!AQ24</f>
        <v>5.1280757937511252</v>
      </c>
      <c r="AR24" s="18">
        <f>[1]prdb!AR24</f>
        <v>4.1064144873944608</v>
      </c>
      <c r="AS24" s="29">
        <f>[1]prdb!AS24</f>
        <v>34.903921431324406</v>
      </c>
      <c r="AT24" s="29">
        <f>[1]prdb!AT24</f>
        <v>38.801203396546917</v>
      </c>
      <c r="AU24" s="40">
        <f>[1]prdb!AU24</f>
        <v>59.597174487718746</v>
      </c>
      <c r="AV24" s="40">
        <f>[1]prdb!AV24</f>
        <v>39.514259996692608</v>
      </c>
      <c r="AW24" s="40">
        <f>[1]prdb!AW24</f>
        <v>130.24474373152529</v>
      </c>
      <c r="AX24" s="40">
        <f>[1]prdb!AX24</f>
        <v>112.69021086300816</v>
      </c>
      <c r="AY24" s="18">
        <f>[1]prdb!AY24</f>
        <v>1.6413017439784738</v>
      </c>
      <c r="AZ24" s="40">
        <f>[1]prdb!AZ24</f>
        <v>77.277796378515916</v>
      </c>
      <c r="BA24" s="43">
        <v>47</v>
      </c>
    </row>
    <row r="25" spans="1:53" x14ac:dyDescent="0.2">
      <c r="A25" s="27">
        <f>[1]prdb!A25</f>
        <v>2024</v>
      </c>
      <c r="B25" s="16"/>
      <c r="C25" s="28"/>
      <c r="D25" s="17">
        <f>[1]prdb!D25</f>
        <v>254.37388138471766</v>
      </c>
      <c r="E25" s="17">
        <f>[1]prdb!E25</f>
        <v>188.20176290500052</v>
      </c>
      <c r="F25" s="18"/>
      <c r="G25" s="19"/>
      <c r="H25" s="19">
        <f>[1]prdb!H25</f>
        <v>7.1109317315796838</v>
      </c>
      <c r="I25" s="19">
        <f>[1]prdb!I25</f>
        <v>1.4231230111141135</v>
      </c>
      <c r="J25" s="19"/>
      <c r="K25" s="19"/>
      <c r="L25" s="18"/>
      <c r="M25" s="17">
        <f>[1]prdb!M25</f>
        <v>98.220366109670437</v>
      </c>
      <c r="N25" s="17">
        <f>[1]prdb!N25</f>
        <v>150.16700373500245</v>
      </c>
      <c r="O25" s="17">
        <f>[1]prdb!O25</f>
        <v>123.15152642300069</v>
      </c>
      <c r="P25" s="17">
        <f>[1]prdb!P25</f>
        <v>112.46128399623869</v>
      </c>
      <c r="Q25" s="17">
        <f>[1]prdb!Q25</f>
        <v>122.96274610050091</v>
      </c>
      <c r="R25" s="19">
        <f>[1]prdb!R25</f>
        <v>0.74149559258209763</v>
      </c>
      <c r="S25" s="19">
        <f>[1]prdb!S25</f>
        <v>2.6129385563478991</v>
      </c>
      <c r="T25" s="19">
        <f>[1]prdb!T25</f>
        <v>3.0596256354380236</v>
      </c>
      <c r="U25" s="19">
        <f>[1]prdb!U25</f>
        <v>1.6582635888706232</v>
      </c>
      <c r="V25" s="19">
        <f>[1]prdb!V25</f>
        <v>2.0345085911472216</v>
      </c>
      <c r="W25" s="17">
        <f>[1]prdb!W25</f>
        <v>2.0160487444689257</v>
      </c>
      <c r="X25" s="17">
        <f>[1]prdb!X25</f>
        <v>33.185093154537967</v>
      </c>
      <c r="Y25" s="17">
        <f>[1]prdb!Y25</f>
        <v>5.7618188527606122</v>
      </c>
      <c r="Z25" s="17">
        <f>[1]prdb!Z25</f>
        <v>59.037039248232489</v>
      </c>
      <c r="AA25" s="40">
        <f>[1]prdb!AA25</f>
        <v>116.25067344657094</v>
      </c>
      <c r="AB25" s="18">
        <f>[1]prdb!AB25</f>
        <v>1.6614472468651442</v>
      </c>
      <c r="AC25" s="18">
        <f>[1]prdb!AC25</f>
        <v>0.58384373018296465</v>
      </c>
      <c r="AD25" s="18">
        <f>[1]prdb!AD25</f>
        <v>0.22597475683618917</v>
      </c>
      <c r="AE25" s="40">
        <f>[1]prdb!AE25</f>
        <v>100.14027993257216</v>
      </c>
      <c r="AF25" s="40">
        <f>[1]prdb!AF25</f>
        <v>113.53344290161034</v>
      </c>
      <c r="AG25" s="40">
        <f>[1]prdb!AG25</f>
        <v>110.3680015237917</v>
      </c>
      <c r="AH25" s="40">
        <f>[1]prdb!AH25</f>
        <v>116.08594614743757</v>
      </c>
      <c r="AI25" s="40">
        <f>[1]prdb!AI25</f>
        <v>114.40770901097007</v>
      </c>
      <c r="AJ25" s="18">
        <f>[1]prdb!AJ25</f>
        <v>-0.32177763804615012</v>
      </c>
      <c r="AK25" s="18">
        <f>[1]prdb!AK25</f>
        <v>2.6106092165424144</v>
      </c>
      <c r="AL25" s="18">
        <f>[1]prdb!AL25</f>
        <v>1.8036823864035156</v>
      </c>
      <c r="AM25" s="18">
        <f>[1]prdb!AM25</f>
        <v>1.5061374500441982</v>
      </c>
      <c r="AN25" s="18">
        <f>[1]prdb!AN25</f>
        <v>1.7139544914645199</v>
      </c>
      <c r="AO25" s="40">
        <f>[1]prdb!AO25</f>
        <v>72.484861535818581</v>
      </c>
      <c r="AP25" s="40">
        <f>[1]prdb!AP25</f>
        <v>69.504525518509837</v>
      </c>
      <c r="AQ25" s="40">
        <f>[1]prdb!AQ25</f>
        <v>4.1116668420977778</v>
      </c>
      <c r="AR25" s="18">
        <f>[1]prdb!AR25</f>
        <v>3.4078315808042658</v>
      </c>
      <c r="AS25" s="29">
        <f>[1]prdb!AS25</f>
        <v>35.533618331010153</v>
      </c>
      <c r="AT25" s="29">
        <f>[1]prdb!AT25</f>
        <v>40.290571520892463</v>
      </c>
      <c r="AU25" s="40">
        <f>[1]prdb!AU25</f>
        <v>58.714412963511386</v>
      </c>
      <c r="AV25" s="40">
        <f>[1]prdb!AV25</f>
        <v>40.402850792355004</v>
      </c>
      <c r="AW25" s="40">
        <f>[1]prdb!AW25</f>
        <v>129.80622497161147</v>
      </c>
      <c r="AX25" s="40">
        <f>[1]prdb!AX25</f>
        <v>112.86027833248349</v>
      </c>
      <c r="AY25" s="18">
        <f>[1]prdb!AY25</f>
        <v>0.36696442396315643</v>
      </c>
      <c r="AZ25" s="40">
        <f>[1]prdb!AZ25</f>
        <v>77.561378398847765</v>
      </c>
      <c r="BA25" s="43">
        <v>48</v>
      </c>
    </row>
    <row r="26" spans="1:53" x14ac:dyDescent="0.2">
      <c r="D26" s="41"/>
      <c r="E26" s="41"/>
      <c r="H26" s="30"/>
      <c r="I26" s="30"/>
      <c r="M26" s="41"/>
      <c r="N26" s="41"/>
      <c r="O26" s="41"/>
      <c r="P26" s="41"/>
      <c r="Q26" s="41"/>
      <c r="R26" s="30"/>
      <c r="S26" s="30"/>
      <c r="T26" s="30"/>
      <c r="U26" s="30"/>
      <c r="V26" s="30"/>
      <c r="W26" s="41"/>
      <c r="X26" s="41"/>
      <c r="Y26" s="41"/>
      <c r="Z26" s="41"/>
      <c r="AA26" s="41"/>
      <c r="AB26" s="30"/>
      <c r="AC26" s="30"/>
      <c r="AD26" s="30"/>
      <c r="AE26" s="41"/>
      <c r="AF26" s="41"/>
      <c r="AG26" s="41"/>
      <c r="AH26" s="41"/>
      <c r="AI26" s="41"/>
      <c r="AJ26" s="30"/>
      <c r="AK26" s="30"/>
      <c r="AL26" s="30"/>
      <c r="AM26" s="30"/>
      <c r="AN26" s="30"/>
      <c r="AO26" s="41"/>
      <c r="AP26" s="41"/>
      <c r="AQ26" s="41"/>
      <c r="AR26" s="30"/>
      <c r="AS26" s="41"/>
      <c r="AT26" s="41"/>
      <c r="AU26" s="41"/>
      <c r="AV26" s="41"/>
      <c r="AW26" s="41"/>
      <c r="AX26" s="41"/>
      <c r="AZ26" s="41"/>
    </row>
    <row r="27" spans="1:53" x14ac:dyDescent="0.2">
      <c r="D27" s="41"/>
      <c r="E27" s="41"/>
      <c r="H27" s="30"/>
      <c r="I27" s="30"/>
      <c r="M27" s="41"/>
      <c r="N27" s="41"/>
      <c r="O27" s="41"/>
      <c r="P27" s="41"/>
      <c r="Q27" s="41"/>
      <c r="R27" s="30"/>
      <c r="S27" s="30"/>
      <c r="T27" s="30"/>
      <c r="U27" s="30"/>
      <c r="V27" s="30"/>
      <c r="W27" s="41"/>
      <c r="X27" s="41"/>
      <c r="Y27" s="41"/>
      <c r="Z27" s="41"/>
      <c r="AA27" s="41"/>
      <c r="AB27" s="30"/>
      <c r="AC27" s="30"/>
      <c r="AD27" s="30"/>
      <c r="AE27" s="41"/>
      <c r="AF27" s="41"/>
      <c r="AG27" s="41"/>
      <c r="AH27" s="41"/>
      <c r="AI27" s="41"/>
      <c r="AJ27" s="30"/>
      <c r="AK27" s="30"/>
      <c r="AL27" s="30"/>
      <c r="AM27" s="30"/>
      <c r="AN27" s="30"/>
      <c r="AO27" s="41"/>
      <c r="AP27" s="41"/>
      <c r="AQ27" s="41"/>
      <c r="AR27" s="30"/>
      <c r="AS27" s="41"/>
      <c r="AT27" s="41"/>
      <c r="AU27" s="41"/>
      <c r="AV27" s="41"/>
      <c r="AW27" s="41"/>
      <c r="AX27" s="41"/>
      <c r="AZ27" s="41"/>
    </row>
    <row r="28" spans="1:53" x14ac:dyDescent="0.2">
      <c r="A28" t="s">
        <v>52</v>
      </c>
      <c r="B28" s="30">
        <f>MAX(B10:B24)</f>
        <v>0</v>
      </c>
      <c r="C28" s="30">
        <f t="shared" ref="C28:AX28" si="0">MAX(C10:C24)</f>
        <v>0</v>
      </c>
      <c r="D28" s="41">
        <f t="shared" si="0"/>
        <v>250.80462308071796</v>
      </c>
      <c r="E28" s="41">
        <f t="shared" si="0"/>
        <v>189.24750622477202</v>
      </c>
      <c r="F28" s="30">
        <f t="shared" si="0"/>
        <v>0</v>
      </c>
      <c r="G28" s="30">
        <f t="shared" si="0"/>
        <v>0</v>
      </c>
      <c r="H28" s="30">
        <f t="shared" si="0"/>
        <v>24.520675115096612</v>
      </c>
      <c r="I28" s="30">
        <f t="shared" si="0"/>
        <v>20.882911184497633</v>
      </c>
      <c r="J28" s="30">
        <f t="shared" si="0"/>
        <v>0</v>
      </c>
      <c r="K28" s="30">
        <f t="shared" si="0"/>
        <v>0</v>
      </c>
      <c r="L28" s="30">
        <f t="shared" si="0"/>
        <v>0</v>
      </c>
      <c r="M28" s="41">
        <f t="shared" si="0"/>
        <v>113.46256139370364</v>
      </c>
      <c r="N28" s="41">
        <f t="shared" si="0"/>
        <v>146.34314721680164</v>
      </c>
      <c r="O28" s="41">
        <f t="shared" si="0"/>
        <v>122.67467843831243</v>
      </c>
      <c r="P28" s="41">
        <f t="shared" si="0"/>
        <v>110.68992605794205</v>
      </c>
      <c r="Q28" s="41">
        <f t="shared" si="0"/>
        <v>120.51094065951084</v>
      </c>
      <c r="R28" s="30">
        <f t="shared" si="0"/>
        <v>13.634552677113376</v>
      </c>
      <c r="S28" s="30">
        <f t="shared" si="0"/>
        <v>15.664900087054168</v>
      </c>
      <c r="T28" s="30">
        <f t="shared" si="0"/>
        <v>16.362015152499374</v>
      </c>
      <c r="U28" s="30">
        <f t="shared" si="0"/>
        <v>2.7644335251998164</v>
      </c>
      <c r="V28" s="30">
        <f t="shared" si="0"/>
        <v>6.6942870447688207</v>
      </c>
      <c r="W28" s="41">
        <f t="shared" si="0"/>
        <v>2.6421213627304527</v>
      </c>
      <c r="X28" s="41">
        <f t="shared" si="0"/>
        <v>33.12490288566876</v>
      </c>
      <c r="Y28" s="41">
        <f t="shared" si="0"/>
        <v>6.6894824672119988</v>
      </c>
      <c r="Z28" s="41">
        <f t="shared" si="0"/>
        <v>63.894418770739151</v>
      </c>
      <c r="AA28" s="41">
        <f>MAX(AA10:AA24)</f>
        <v>116.40190568721955</v>
      </c>
      <c r="AB28" s="30">
        <f t="shared" si="0"/>
        <v>2.8150443168895256</v>
      </c>
      <c r="AC28" s="30">
        <f t="shared" si="0"/>
        <v>3.5018120672020592</v>
      </c>
      <c r="AD28" s="30">
        <f t="shared" si="0"/>
        <v>1.9458114165928908</v>
      </c>
      <c r="AE28" s="41">
        <f t="shared" si="0"/>
        <v>117.52766986969954</v>
      </c>
      <c r="AF28" s="41">
        <f t="shared" si="0"/>
        <v>110.64493600463584</v>
      </c>
      <c r="AG28" s="41">
        <f t="shared" si="0"/>
        <v>128.68814420828463</v>
      </c>
      <c r="AH28" s="41">
        <f t="shared" si="0"/>
        <v>114.36347502097473</v>
      </c>
      <c r="AI28" s="41">
        <f t="shared" si="0"/>
        <v>112.47985547604559</v>
      </c>
      <c r="AJ28" s="30">
        <f t="shared" si="0"/>
        <v>20.778487811094703</v>
      </c>
      <c r="AK28" s="30">
        <f t="shared" si="0"/>
        <v>18.074765412597582</v>
      </c>
      <c r="AL28" s="30">
        <f t="shared" si="0"/>
        <v>13.734948457579076</v>
      </c>
      <c r="AM28" s="30">
        <f t="shared" si="0"/>
        <v>7.9690020734714206</v>
      </c>
      <c r="AN28" s="30">
        <f t="shared" si="0"/>
        <v>9.5746639670398537</v>
      </c>
      <c r="AO28" s="41">
        <f t="shared" si="0"/>
        <v>73.724682347562393</v>
      </c>
      <c r="AP28" s="41">
        <f t="shared" si="0"/>
        <v>70.239763675605687</v>
      </c>
      <c r="AQ28" s="41">
        <f t="shared" si="0"/>
        <v>7.4355506204823172</v>
      </c>
      <c r="AR28" s="30">
        <f t="shared" si="0"/>
        <v>4.7778276984090207</v>
      </c>
      <c r="AS28" s="41">
        <f t="shared" si="0"/>
        <v>34.903921431324406</v>
      </c>
      <c r="AT28" s="41">
        <f>MAX(AT10:AT24)</f>
        <v>38.801203396546917</v>
      </c>
      <c r="AU28" s="41">
        <f t="shared" si="0"/>
        <v>60.732251781623667</v>
      </c>
      <c r="AV28" s="41">
        <f t="shared" si="0"/>
        <v>39.514259996692608</v>
      </c>
      <c r="AW28" s="41">
        <f t="shared" si="0"/>
        <v>131.13101553700656</v>
      </c>
      <c r="AX28" s="41">
        <f t="shared" si="0"/>
        <v>112.69021086300816</v>
      </c>
      <c r="AY28" s="30">
        <f>MAX(AY10:AY24)</f>
        <v>4.6737581467570344</v>
      </c>
      <c r="AZ28" s="41">
        <f>MAX(AZ10:AZ24)</f>
        <v>77.277796378515916</v>
      </c>
    </row>
    <row r="29" spans="1:53" x14ac:dyDescent="0.2">
      <c r="A29" t="s">
        <v>51</v>
      </c>
      <c r="B29" s="30">
        <f>MIN(B10:B24)</f>
        <v>0</v>
      </c>
      <c r="C29" s="30">
        <f t="shared" ref="C29:AX29" si="1">MIN(C10:C24)</f>
        <v>0</v>
      </c>
      <c r="D29" s="41">
        <f t="shared" si="1"/>
        <v>127.38159178443625</v>
      </c>
      <c r="E29" s="41">
        <f t="shared" si="1"/>
        <v>104.10773943812623</v>
      </c>
      <c r="F29" s="30">
        <f t="shared" si="1"/>
        <v>0</v>
      </c>
      <c r="G29" s="30">
        <f t="shared" si="1"/>
        <v>0</v>
      </c>
      <c r="H29" s="30">
        <f t="shared" si="1"/>
        <v>-24.609596469821671</v>
      </c>
      <c r="I29" s="30">
        <f t="shared" si="1"/>
        <v>-9.9346740438440051</v>
      </c>
      <c r="J29" s="30">
        <f t="shared" si="1"/>
        <v>0</v>
      </c>
      <c r="K29" s="30">
        <f t="shared" si="1"/>
        <v>0</v>
      </c>
      <c r="L29" s="30">
        <f t="shared" si="1"/>
        <v>0</v>
      </c>
      <c r="M29" s="41">
        <f t="shared" si="1"/>
        <v>95.856070114496873</v>
      </c>
      <c r="N29" s="41">
        <f t="shared" si="1"/>
        <v>105.096695531858</v>
      </c>
      <c r="O29" s="41">
        <f t="shared" si="1"/>
        <v>86.756121536327299</v>
      </c>
      <c r="P29" s="41">
        <f t="shared" si="1"/>
        <v>102.67334412146815</v>
      </c>
      <c r="Q29" s="41">
        <f t="shared" si="1"/>
        <v>105.50080250765716</v>
      </c>
      <c r="R29" s="30">
        <f t="shared" si="1"/>
        <v>-6.3289854230622611</v>
      </c>
      <c r="S29" s="30">
        <f t="shared" si="1"/>
        <v>-11.509670869038169</v>
      </c>
      <c r="T29" s="30">
        <f t="shared" si="1"/>
        <v>-11.175006975555046</v>
      </c>
      <c r="U29" s="30">
        <f t="shared" si="1"/>
        <v>-6.4796199512025083</v>
      </c>
      <c r="V29" s="30">
        <f t="shared" si="1"/>
        <v>-7.7881611114707265</v>
      </c>
      <c r="W29" s="41">
        <f t="shared" si="1"/>
        <v>2.0419246481072988</v>
      </c>
      <c r="X29" s="41">
        <f t="shared" si="1"/>
        <v>27.069197277211714</v>
      </c>
      <c r="Y29" s="41">
        <f t="shared" si="1"/>
        <v>4.418915554185193</v>
      </c>
      <c r="Z29" s="41">
        <f t="shared" si="1"/>
        <v>59.255539842106366</v>
      </c>
      <c r="AA29" s="41">
        <f>MIN(AA10:AA24)</f>
        <v>106.91944234271782</v>
      </c>
      <c r="AB29" s="30">
        <f t="shared" si="1"/>
        <v>-2.5503641130588561</v>
      </c>
      <c r="AC29" s="30">
        <f t="shared" si="1"/>
        <v>-2.4563674591723816</v>
      </c>
      <c r="AD29" s="30">
        <f t="shared" si="1"/>
        <v>-0.2760199995178958</v>
      </c>
      <c r="AE29" s="41">
        <f t="shared" si="1"/>
        <v>79.272591697234759</v>
      </c>
      <c r="AF29" s="41">
        <f t="shared" si="1"/>
        <v>88.587020945580662</v>
      </c>
      <c r="AG29" s="41">
        <f t="shared" si="1"/>
        <v>93.148528624870266</v>
      </c>
      <c r="AH29" s="41">
        <f t="shared" si="1"/>
        <v>103.95387351114692</v>
      </c>
      <c r="AI29" s="41">
        <f t="shared" si="1"/>
        <v>100.12230496568846</v>
      </c>
      <c r="AJ29" s="30">
        <f t="shared" si="1"/>
        <v>-10.494897959183691</v>
      </c>
      <c r="AK29" s="30">
        <f t="shared" si="1"/>
        <v>-17.094210957175036</v>
      </c>
      <c r="AL29" s="30">
        <f t="shared" si="1"/>
        <v>-9.9999281905133195</v>
      </c>
      <c r="AM29" s="30">
        <f t="shared" si="1"/>
        <v>-7.2619012726408583</v>
      </c>
      <c r="AN29" s="30">
        <f t="shared" si="1"/>
        <v>-8.3885009760621401</v>
      </c>
      <c r="AO29" s="41">
        <f t="shared" si="1"/>
        <v>70.282552422354854</v>
      </c>
      <c r="AP29" s="41">
        <f t="shared" si="1"/>
        <v>66.966795423161614</v>
      </c>
      <c r="AQ29" s="41">
        <f t="shared" si="1"/>
        <v>3.7585913467714303</v>
      </c>
      <c r="AR29" s="30">
        <f t="shared" si="1"/>
        <v>-3.6595760872218053</v>
      </c>
      <c r="AS29" s="41">
        <f t="shared" si="1"/>
        <v>31.304195264802154</v>
      </c>
      <c r="AT29" s="41">
        <f>MIN(AT10:AT24)</f>
        <v>30.48402165812783</v>
      </c>
      <c r="AU29" s="41">
        <f t="shared" si="1"/>
        <v>30.519582280466906</v>
      </c>
      <c r="AV29" s="41">
        <f t="shared" si="1"/>
        <v>22.418444460736691</v>
      </c>
      <c r="AW29" s="41">
        <f t="shared" si="1"/>
        <v>127.3887632720043</v>
      </c>
      <c r="AX29" s="41">
        <f t="shared" si="1"/>
        <v>106.14849763867673</v>
      </c>
      <c r="AY29" s="30">
        <f>MIN(AY10:AY24)</f>
        <v>-6.3041973331000705</v>
      </c>
      <c r="AZ29" s="41">
        <f>MIN(AZ10:AZ24)</f>
        <v>71.127453306271562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zoomScaleNormal="100" workbookViewId="0"/>
  </sheetViews>
  <sheetFormatPr defaultRowHeight="10.199999999999999" x14ac:dyDescent="0.2"/>
  <cols>
    <col min="1" max="1" width="21.28515625" bestFit="1" customWidth="1"/>
  </cols>
  <sheetData>
    <row r="1" spans="1:6" x14ac:dyDescent="0.2">
      <c r="A1" s="7" t="s">
        <v>70</v>
      </c>
    </row>
    <row r="2" spans="1:6" x14ac:dyDescent="0.2">
      <c r="A2" t="s">
        <v>71</v>
      </c>
    </row>
    <row r="3" spans="1:6" x14ac:dyDescent="0.2">
      <c r="A3" t="s">
        <v>69</v>
      </c>
      <c r="B3" s="42" t="str">
        <f>[2]int!$E$5</f>
        <v>2019</v>
      </c>
      <c r="C3" s="42" t="str">
        <f>[2]int!$F$5</f>
        <v>2020</v>
      </c>
      <c r="D3" s="42" t="str">
        <f>[2]int!$G$5</f>
        <v>2021</v>
      </c>
      <c r="E3" s="42" t="str">
        <f>[2]int!$H$5</f>
        <v>2022</v>
      </c>
      <c r="F3" s="42" t="str">
        <f>[2]int!$I$5</f>
        <v>2023</v>
      </c>
    </row>
    <row r="4" spans="1:6" x14ac:dyDescent="0.2">
      <c r="B4" s="42" t="s">
        <v>72</v>
      </c>
      <c r="C4" s="42" t="s">
        <v>73</v>
      </c>
      <c r="D4" s="42" t="s">
        <v>74</v>
      </c>
      <c r="E4" s="42" t="s">
        <v>75</v>
      </c>
      <c r="F4" s="42" t="s">
        <v>76</v>
      </c>
    </row>
    <row r="7" spans="1:6" x14ac:dyDescent="0.2">
      <c r="A7" t="s">
        <v>135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/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1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6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6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5">
      <c r="A57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3.25" x14ac:dyDescent="0.35">
      <c r="A1" s="31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">
      <c r="A57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/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1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2"/>
      <c r="C3" s="2">
        <f>'[2]naz-o'!D6</f>
        <v>2019</v>
      </c>
      <c r="D3" s="2">
        <f>'[2]naz-o'!E6</f>
        <v>2020</v>
      </c>
      <c r="E3" s="2">
        <f>'[2]naz-o'!F6</f>
        <v>2021</v>
      </c>
      <c r="F3" s="2">
        <f>'[2]naz-o'!G6</f>
        <v>2022</v>
      </c>
      <c r="G3" s="2">
        <f>'[2]naz-o'!H6</f>
        <v>2023</v>
      </c>
    </row>
    <row r="4" spans="1:7" ht="3.9" customHeight="1" thickBot="1" x14ac:dyDescent="0.4">
      <c r="B4" s="3"/>
      <c r="C4" s="3"/>
      <c r="D4" s="3"/>
      <c r="E4" s="3"/>
      <c r="F4" s="3"/>
      <c r="G4" s="3"/>
    </row>
    <row r="5" spans="1:7" ht="24" customHeight="1" x14ac:dyDescent="0.35">
      <c r="B5" s="33" t="str">
        <f>'[2]naz-o'!B7</f>
        <v>Prodotto interno lordo</v>
      </c>
      <c r="C5" s="34">
        <f>'[2]naz-o'!D7</f>
        <v>0.49725875019748234</v>
      </c>
      <c r="D5" s="34">
        <f>'[2]naz-o'!E7</f>
        <v>-9.0903207481990655</v>
      </c>
      <c r="E5" s="34">
        <f>'[2]naz-o'!F7</f>
        <v>6.6164361103471681</v>
      </c>
      <c r="F5" s="34">
        <f>'[2]naz-o'!G7</f>
        <v>2.2492564774268864</v>
      </c>
      <c r="G5" s="34">
        <f>'[2]naz-o'!H7</f>
        <v>2.5477475805606886</v>
      </c>
    </row>
    <row r="6" spans="1:7" ht="24" customHeight="1" x14ac:dyDescent="0.35">
      <c r="B6" s="37" t="str">
        <f>'[2]naz-o'!B8</f>
        <v>Importazioni</v>
      </c>
      <c r="C6" s="38">
        <f>'[2]naz-o'!D8</f>
        <v>-0.50787581580021834</v>
      </c>
      <c r="D6" s="38">
        <f>'[2]naz-o'!E8</f>
        <v>-12.678136863283317</v>
      </c>
      <c r="E6" s="38">
        <f>'[2]naz-o'!F8</f>
        <v>14.634366956936473</v>
      </c>
      <c r="F6" s="38">
        <f>'[2]naz-o'!G8</f>
        <v>5.0295527595226597</v>
      </c>
      <c r="G6" s="38">
        <f>'[2]naz-o'!H8</f>
        <v>5.0650663631031545</v>
      </c>
    </row>
    <row r="7" spans="1:7" ht="24" customHeight="1" x14ac:dyDescent="0.35">
      <c r="B7" s="33" t="str">
        <f>'[2]naz-o'!B9</f>
        <v>Esportazioni</v>
      </c>
      <c r="C7" s="34">
        <f>'[2]naz-o'!D9</f>
        <v>1.8449233480613669</v>
      </c>
      <c r="D7" s="34">
        <f>'[2]naz-o'!E9</f>
        <v>-14.174687902680184</v>
      </c>
      <c r="E7" s="34">
        <f>'[2]naz-o'!F9</f>
        <v>13.37578699741011</v>
      </c>
      <c r="F7" s="34">
        <f>'[2]naz-o'!G9</f>
        <v>3.4982476548342412</v>
      </c>
      <c r="G7" s="34">
        <f>'[2]naz-o'!H9</f>
        <v>4.5298875892899826</v>
      </c>
    </row>
    <row r="8" spans="1:7" ht="24" customHeight="1" x14ac:dyDescent="0.35">
      <c r="B8" s="37" t="str">
        <f>'[2]naz-o'!B10</f>
        <v>Domanda interna totale</v>
      </c>
      <c r="C8" s="38">
        <f>'[2]naz-o'!D10</f>
        <v>-0.23514033183790195</v>
      </c>
      <c r="D8" s="38">
        <f>'[2]naz-o'!E10</f>
        <v>-8.4977480384024968</v>
      </c>
      <c r="E8" s="38">
        <f>'[2]naz-o'!F10</f>
        <v>6.8254509805222296</v>
      </c>
      <c r="F8" s="38">
        <f>'[2]naz-o'!G10</f>
        <v>2.6919687470668974</v>
      </c>
      <c r="G8" s="38">
        <f>'[2]naz-o'!H10</f>
        <v>2.6838516056971295</v>
      </c>
    </row>
    <row r="9" spans="1:7" ht="24" customHeight="1" x14ac:dyDescent="0.35">
      <c r="B9" s="33" t="str">
        <f>'[2]naz-o'!B11</f>
        <v>Consumi delle famiglie e Isp</v>
      </c>
      <c r="C9" s="34">
        <f>'[2]naz-o'!D11</f>
        <v>0.21711887231916638</v>
      </c>
      <c r="D9" s="34">
        <f>'[2]naz-o'!E11</f>
        <v>-10.589460722580302</v>
      </c>
      <c r="E9" s="34">
        <f>'[2]naz-o'!F11</f>
        <v>5.179972022110757</v>
      </c>
      <c r="F9" s="34">
        <f>'[2]naz-o'!G11</f>
        <v>2.0136018881234063</v>
      </c>
      <c r="G9" s="34">
        <f>'[2]naz-o'!H11</f>
        <v>2.278784968183456</v>
      </c>
    </row>
    <row r="10" spans="1:7" ht="24" customHeight="1" x14ac:dyDescent="0.35">
      <c r="B10" s="37" t="str">
        <f>'[2]naz-o'!B12</f>
        <v>Consumi collettivi</v>
      </c>
      <c r="C10" s="38">
        <f>'[2]naz-o'!D12</f>
        <v>-0.51821800319357125</v>
      </c>
      <c r="D10" s="38">
        <f>'[2]naz-o'!E12</f>
        <v>0.54263027671177522</v>
      </c>
      <c r="E10" s="38">
        <f>'[2]naz-o'!F12</f>
        <v>0.96285619401388356</v>
      </c>
      <c r="F10" s="38">
        <f>'[2]naz-o'!G12</f>
        <v>1.469730070707076</v>
      </c>
      <c r="G10" s="38">
        <f>'[2]naz-o'!H12</f>
        <v>1.7225409900123445E-2</v>
      </c>
    </row>
    <row r="11" spans="1:7" ht="24" customHeight="1" x14ac:dyDescent="0.35">
      <c r="B11" s="33" t="str">
        <f>'[2]naz-o'!B13</f>
        <v>Investimenti fissi lordi</v>
      </c>
      <c r="C11" s="34">
        <f>'[2]naz-o'!D13</f>
        <v>1.2079047857240566</v>
      </c>
      <c r="D11" s="34">
        <f>'[2]naz-o'!E13</f>
        <v>-9.2359864289158207</v>
      </c>
      <c r="E11" s="34">
        <f>'[2]naz-o'!F13</f>
        <v>17.018416750959673</v>
      </c>
      <c r="F11" s="34">
        <f>'[2]naz-o'!G13</f>
        <v>6.0518098890871785</v>
      </c>
      <c r="G11" s="34">
        <f>'[2]naz-o'!H13</f>
        <v>5.615186609474021</v>
      </c>
    </row>
    <row r="12" spans="1:7" ht="24" customHeight="1" x14ac:dyDescent="0.35">
      <c r="B12" s="37" t="str">
        <f>'[2]naz-o'!B14</f>
        <v xml:space="preserve"> - macchine attrezzature e mezzi trasp.</v>
      </c>
      <c r="C12" s="38">
        <f>'[2]naz-o'!D14</f>
        <v>0.28354873067681918</v>
      </c>
      <c r="D12" s="38">
        <f>'[2]naz-o'!E14</f>
        <v>-10.89812880785772</v>
      </c>
      <c r="E12" s="38">
        <f>'[2]naz-o'!F14</f>
        <v>12.469038039209401</v>
      </c>
      <c r="F12" s="38">
        <f>'[2]naz-o'!G14</f>
        <v>3.792726387497658</v>
      </c>
      <c r="G12" s="38">
        <f>'[2]naz-o'!H14</f>
        <v>5.4314734948476717</v>
      </c>
    </row>
    <row r="13" spans="1:7" ht="24" customHeight="1" x14ac:dyDescent="0.35">
      <c r="B13" s="33" t="str">
        <f>'[2]naz-o'!B15</f>
        <v xml:space="preserve"> - costruzioni</v>
      </c>
      <c r="C13" s="34">
        <f>'[2]naz-o'!D15</f>
        <v>2.385822659496184</v>
      </c>
      <c r="D13" s="34">
        <f>'[2]naz-o'!E15</f>
        <v>-7.0265821482554225</v>
      </c>
      <c r="E13" s="34">
        <f>'[2]naz-o'!F15</f>
        <v>22.283111665495682</v>
      </c>
      <c r="F13" s="34">
        <f>'[2]naz-o'!G15</f>
        <v>8.5627104829860698</v>
      </c>
      <c r="G13" s="34">
        <f>'[2]naz-o'!H15</f>
        <v>5.8130810615466322</v>
      </c>
    </row>
    <row r="14" spans="1:7" ht="24" customHeight="1" x14ac:dyDescent="0.35">
      <c r="B14" s="37" t="str">
        <f>'[2]naz-o'!B16</f>
        <v>Occupazione (a)</v>
      </c>
      <c r="C14" s="38">
        <f>'[2]naz-o'!D16</f>
        <v>4.8808239576936252E-2</v>
      </c>
      <c r="D14" s="38">
        <f>'[2]naz-o'!E16</f>
        <v>-10.288646382287626</v>
      </c>
      <c r="E14" s="38">
        <f>'[2]naz-o'!F16</f>
        <v>7.5632289542775011</v>
      </c>
      <c r="F14" s="38">
        <f>'[2]naz-o'!G16</f>
        <v>1.5036827292769894</v>
      </c>
      <c r="G14" s="38">
        <f>'[2]naz-o'!H16</f>
        <v>2.4219826469484174</v>
      </c>
    </row>
    <row r="15" spans="1:7" ht="24" customHeight="1" x14ac:dyDescent="0.35">
      <c r="B15" s="33" t="str">
        <f>'[2]naz-o'!B17</f>
        <v>Disoccupazione (b)</v>
      </c>
      <c r="C15" s="34">
        <f>'[2]naz-o'!D17</f>
        <v>9.864512234484776</v>
      </c>
      <c r="D15" s="34">
        <f>'[2]naz-o'!E17</f>
        <v>9.3285719434138503</v>
      </c>
      <c r="E15" s="34">
        <f>'[2]naz-o'!F17</f>
        <v>9.4938465000000001</v>
      </c>
      <c r="F15" s="34">
        <f>'[2]naz-o'!G17</f>
        <v>9.8930362499999998</v>
      </c>
      <c r="G15" s="34">
        <f>'[2]naz-o'!H17</f>
        <v>9.8650334999999991</v>
      </c>
    </row>
    <row r="16" spans="1:7" ht="24" customHeight="1" x14ac:dyDescent="0.35">
      <c r="B16" s="37" t="str">
        <f>'[2]naz-o'!B18</f>
        <v>Prezzi al consumo</v>
      </c>
      <c r="C16" s="38">
        <f>'[2]naz-o'!D18</f>
        <v>0.61124694376528677</v>
      </c>
      <c r="D16" s="38">
        <f>'[2]naz-o'!E18</f>
        <v>-0.13770757391656785</v>
      </c>
      <c r="E16" s="38">
        <f>'[2]naz-o'!F18</f>
        <v>1.873799480856575</v>
      </c>
      <c r="F16" s="38">
        <f>'[2]naz-o'!G18</f>
        <v>5.0499792897556794</v>
      </c>
      <c r="G16" s="38">
        <f>'[2]naz-o'!H18</f>
        <v>1.8470610947479038</v>
      </c>
    </row>
    <row r="17" spans="2:7" ht="24" customHeight="1" x14ac:dyDescent="0.35">
      <c r="B17" s="33" t="str">
        <f>'[2]naz-o'!B19</f>
        <v>Saldo c. cor. Bil Pag (c)</v>
      </c>
      <c r="C17" s="34">
        <f>'[2]naz-o'!D19</f>
        <v>3.1251508816889952</v>
      </c>
      <c r="D17" s="34">
        <f>'[2]naz-o'!E19</f>
        <v>3.7246320229235463</v>
      </c>
      <c r="E17" s="34">
        <f>'[2]naz-o'!F19</f>
        <v>3.2586411550450163</v>
      </c>
      <c r="F17" s="34">
        <f>'[2]naz-o'!G19</f>
        <v>0.6243659895173449</v>
      </c>
      <c r="G17" s="34">
        <f>'[2]naz-o'!H19</f>
        <v>0.90006887043937955</v>
      </c>
    </row>
    <row r="18" spans="2:7" ht="24" customHeight="1" x14ac:dyDescent="0.35">
      <c r="B18" s="37" t="str">
        <f>'[2]naz-o'!B20</f>
        <v>Avanzo primario (c)</v>
      </c>
      <c r="C18" s="38">
        <f>'[2]naz-o'!D20</f>
        <v>1.8196811786764835</v>
      </c>
      <c r="D18" s="38">
        <f>'[2]naz-o'!E20</f>
        <v>-6.1428667549053824</v>
      </c>
      <c r="E18" s="38">
        <f>'[2]naz-o'!F20</f>
        <v>-3.6259946605281499</v>
      </c>
      <c r="F18" s="38">
        <f>'[2]naz-o'!G20</f>
        <v>-2.4504948672508959</v>
      </c>
      <c r="G18" s="38">
        <f>'[2]naz-o'!H20</f>
        <v>-0.93148565729630128</v>
      </c>
    </row>
    <row r="19" spans="2:7" ht="24" customHeight="1" x14ac:dyDescent="0.35">
      <c r="B19" s="33" t="str">
        <f>'[2]naz-o'!B21</f>
        <v>Indebitamento A. P. (c)</v>
      </c>
      <c r="C19" s="34">
        <f>'[2]naz-o'!D21</f>
        <v>1.5402526045442768</v>
      </c>
      <c r="D19" s="34">
        <f>'[2]naz-o'!E21</f>
        <v>9.6047486072323274</v>
      </c>
      <c r="E19" s="34">
        <f>'[2]naz-o'!F21</f>
        <v>7.1585387296588499</v>
      </c>
      <c r="F19" s="34">
        <f>'[2]naz-o'!G21</f>
        <v>5.829859443380121</v>
      </c>
      <c r="G19" s="34">
        <f>'[2]naz-o'!H21</f>
        <v>4.2220843389861393</v>
      </c>
    </row>
    <row r="20" spans="2:7" ht="24" customHeight="1" x14ac:dyDescent="0.35">
      <c r="B20" s="37" t="str">
        <f>'[2]naz-o'!B22</f>
        <v>Debito A. Pubbliche (c)</v>
      </c>
      <c r="C20" s="38">
        <f>'[2]naz-o'!D22</f>
        <v>134.13871907905113</v>
      </c>
      <c r="D20" s="38">
        <f>'[2]naz-o'!E22</f>
        <v>155.31267296362128</v>
      </c>
      <c r="E20" s="38">
        <f>'[2]naz-o'!F22</f>
        <v>150.36876431252978</v>
      </c>
      <c r="F20" s="38">
        <f>'[2]naz-o'!G22</f>
        <v>148.96338463326262</v>
      </c>
      <c r="G20" s="38">
        <f>'[2]naz-o'!H22</f>
        <v>146.84838809234415</v>
      </c>
    </row>
    <row r="21" spans="2:7" ht="3.9" customHeight="1" thickBot="1" x14ac:dyDescent="0.25">
      <c r="B21" s="54"/>
      <c r="C21" s="54"/>
      <c r="D21" s="54"/>
      <c r="E21" s="54"/>
      <c r="F21" s="54"/>
      <c r="G21" s="54"/>
    </row>
    <row r="22" spans="2:7" ht="7.95" customHeight="1" x14ac:dyDescent="0.2"/>
    <row r="23" spans="2:7" x14ac:dyDescent="0.2">
      <c r="B23" s="55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5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1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5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5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topLeftCell="A4"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1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2"/>
      <c r="B3" s="66" t="str">
        <f>[1]erdb!$D$4</f>
        <v>Emilia-Romagna</v>
      </c>
      <c r="C3" s="66"/>
      <c r="D3" s="66"/>
      <c r="E3" s="66"/>
      <c r="F3" s="2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3"/>
      <c r="B4" s="33"/>
      <c r="C4" s="33"/>
      <c r="D4" s="33"/>
      <c r="E4" s="33"/>
      <c r="F4" s="33"/>
    </row>
    <row r="5" spans="1:10" ht="26.1" customHeight="1" thickBot="1" x14ac:dyDescent="0.4">
      <c r="A5" s="3"/>
      <c r="B5" s="39">
        <f>[1]erdb!$A$21</f>
        <v>2020</v>
      </c>
      <c r="C5" s="39">
        <f>[1]erdb!$A$22</f>
        <v>2021</v>
      </c>
      <c r="D5" s="39">
        <f>[1]erdb!$A$23</f>
        <v>2022</v>
      </c>
      <c r="E5" s="39">
        <f>[1]erdb!$A$24</f>
        <v>2023</v>
      </c>
      <c r="F5" s="39"/>
      <c r="G5" s="39">
        <f>[1]itdb!$A$21</f>
        <v>2020</v>
      </c>
      <c r="H5" s="39">
        <f>[1]itdb!$A$22</f>
        <v>2021</v>
      </c>
      <c r="I5" s="39">
        <f>[1]itdb!$A$23</f>
        <v>2022</v>
      </c>
      <c r="J5" s="39">
        <f>[1]itdb!$A$24</f>
        <v>2023</v>
      </c>
    </row>
    <row r="6" spans="1:10" ht="27" customHeight="1" x14ac:dyDescent="0.35">
      <c r="A6" s="37" t="s">
        <v>26</v>
      </c>
      <c r="B6" s="38">
        <f>[1]erdb!$C$21</f>
        <v>-9.3260019705686084</v>
      </c>
      <c r="C6" s="38">
        <f>[1]erdb!$C$22</f>
        <v>7.2780463148543362</v>
      </c>
      <c r="D6" s="38">
        <f>[1]erdb!$C$23</f>
        <v>2.3820090958338147</v>
      </c>
      <c r="E6" s="38">
        <f>[1]erdb!$C$24</f>
        <v>2.7473660670530364</v>
      </c>
      <c r="F6" s="38"/>
      <c r="G6" s="38">
        <f>[1]itdb!$C$21</f>
        <v>-9.0256689277567794</v>
      </c>
      <c r="H6" s="38">
        <f>[1]itdb!$C$22</f>
        <v>6.6437901896619245</v>
      </c>
      <c r="I6" s="38">
        <f>[1]itdb!$C$23</f>
        <v>2.2492564774268864</v>
      </c>
      <c r="J6" s="38">
        <f>[1]itdb!$C$24</f>
        <v>2.5477475805607108</v>
      </c>
    </row>
    <row r="7" spans="1:10" ht="27" customHeight="1" x14ac:dyDescent="0.35">
      <c r="A7" s="33" t="s">
        <v>25</v>
      </c>
      <c r="B7" s="34">
        <f>[1]erdb!$F$21</f>
        <v>-9.4624445039629297</v>
      </c>
      <c r="C7" s="34">
        <f>[1]erdb!$F$22</f>
        <v>7.6413777682612816</v>
      </c>
      <c r="D7" s="34">
        <f>[1]erdb!$F$23</f>
        <v>3.1005615138387732</v>
      </c>
      <c r="E7" s="34">
        <f>[1]erdb!$F$24</f>
        <v>3.0491528163919979</v>
      </c>
      <c r="F7" s="34"/>
      <c r="G7" s="34">
        <f>[1]itdb!$F$21</f>
        <v>-8.8196488456846573</v>
      </c>
      <c r="H7" s="34">
        <f>[1]itdb!$F$22</f>
        <v>6.5240691981578225</v>
      </c>
      <c r="I7" s="34">
        <f>[1]itdb!$F$23</f>
        <v>2.7802199692341878</v>
      </c>
      <c r="J7" s="34">
        <f>[1]itdb!$F$24</f>
        <v>2.7288055519797183</v>
      </c>
    </row>
    <row r="8" spans="1:10" ht="27" customHeight="1" x14ac:dyDescent="0.35">
      <c r="A8" s="37" t="s">
        <v>55</v>
      </c>
      <c r="B8" s="38">
        <f>[1]erdb!$J$21</f>
        <v>-11.997708727418054</v>
      </c>
      <c r="C8" s="38">
        <f>[1]erdb!$J$22</f>
        <v>5.5283875456586529</v>
      </c>
      <c r="D8" s="38">
        <f>[1]erdb!$J$23</f>
        <v>2.2402433360276142</v>
      </c>
      <c r="E8" s="38">
        <f>[1]erdb!$J$24</f>
        <v>2.7771951200393552</v>
      </c>
      <c r="F8" s="38"/>
      <c r="G8" s="38">
        <f>[1]itdb!$J$21</f>
        <v>-11.462173680626165</v>
      </c>
      <c r="H8" s="38">
        <f>[1]itdb!$J$22</f>
        <v>5.3613033710263602</v>
      </c>
      <c r="I8" s="38">
        <f>[1]itdb!$J$23</f>
        <v>2.0733977345922971</v>
      </c>
      <c r="J8" s="38">
        <f>[1]itdb!$J$24</f>
        <v>2.6045358201239432</v>
      </c>
    </row>
    <row r="9" spans="1:10" ht="27" customHeight="1" x14ac:dyDescent="0.35">
      <c r="A9" s="33" t="s">
        <v>56</v>
      </c>
      <c r="B9" s="34">
        <f>[1]erdb!$L$21</f>
        <v>9.9750252084751523E-3</v>
      </c>
      <c r="C9" s="34">
        <f>[1]erdb!$L$22</f>
        <v>0.85119307249812426</v>
      </c>
      <c r="D9" s="34">
        <f>[1]erdb!$L$23</f>
        <v>1.5453502202185776</v>
      </c>
      <c r="E9" s="34">
        <f>[1]erdb!$L$24</f>
        <v>1.8489410177346954E-2</v>
      </c>
      <c r="F9" s="34"/>
      <c r="G9" s="34">
        <f>[1]itdb!$L$21</f>
        <v>1.2560962794561092E-3</v>
      </c>
      <c r="H9" s="34">
        <f>[1]itdb!$L$22</f>
        <v>0.67583258223802289</v>
      </c>
      <c r="I9" s="34">
        <f>[1]itdb!$L$23</f>
        <v>1.5775275556358936</v>
      </c>
      <c r="J9" s="34">
        <f>[1]itdb!$L$24</f>
        <v>4.02780655302859E-2</v>
      </c>
    </row>
    <row r="10" spans="1:10" ht="27" customHeight="1" x14ac:dyDescent="0.35">
      <c r="A10" s="37" t="s">
        <v>30</v>
      </c>
      <c r="B10" s="38">
        <f>[1]erdb!$K$21</f>
        <v>-9.1210982006714847</v>
      </c>
      <c r="C10" s="38">
        <f>[1]erdb!$K$22</f>
        <v>19.773202892013209</v>
      </c>
      <c r="D10" s="38">
        <f>[1]erdb!$K$23</f>
        <v>6.4805021962027087</v>
      </c>
      <c r="E10" s="38">
        <f>[1]erdb!$K$24</f>
        <v>5.8324209559221574</v>
      </c>
      <c r="F10" s="38"/>
      <c r="G10" s="38">
        <f>[1]itdb!$K$21</f>
        <v>-9.0831933645563971</v>
      </c>
      <c r="H10" s="38">
        <f>[1]itdb!$K$22</f>
        <v>17.027156255746956</v>
      </c>
      <c r="I10" s="38">
        <f>[1]itdb!$K$23</f>
        <v>6.0518098890871785</v>
      </c>
      <c r="J10" s="38">
        <f>[1]itdb!$K$24</f>
        <v>5.615186609474021</v>
      </c>
    </row>
    <row r="11" spans="1:10" ht="27" customHeight="1" x14ac:dyDescent="0.35">
      <c r="A11" s="33" t="s">
        <v>57</v>
      </c>
      <c r="B11" s="34">
        <f>[1]erdb!$H$21</f>
        <v>-4.0051643920081421</v>
      </c>
      <c r="C11" s="34">
        <f>[1]erdb!$H$22</f>
        <v>13.783463221503123</v>
      </c>
      <c r="D11" s="34">
        <f>[1]erdb!$H$23</f>
        <v>4.4881269748929364</v>
      </c>
      <c r="E11" s="34">
        <f>[1]erdb!$H$24</f>
        <v>4.2509321772370434</v>
      </c>
      <c r="F11" s="34"/>
      <c r="G11" s="34">
        <f>[1]itdb!$H$21</f>
        <v>-7.2163597961650954</v>
      </c>
      <c r="H11" s="34">
        <f>[1]itdb!$H$22</f>
        <v>12.16545746260087</v>
      </c>
      <c r="I11" s="34">
        <f>[1]itdb!$H$23</f>
        <v>4.8549028679525819</v>
      </c>
      <c r="J11" s="34">
        <f>[1]itdb!$H$24</f>
        <v>4.5936644627494028</v>
      </c>
    </row>
    <row r="12" spans="1:10" ht="27" customHeight="1" x14ac:dyDescent="0.35">
      <c r="A12" s="37" t="s">
        <v>58</v>
      </c>
      <c r="B12" s="38">
        <f>[1]erdb!$I$21</f>
        <v>-6.5554504765741655</v>
      </c>
      <c r="C12" s="38">
        <f>[1]erdb!$I$22</f>
        <v>11.478687939150078</v>
      </c>
      <c r="D12" s="38">
        <f>[1]erdb!$I$23</f>
        <v>3.4149424846398047</v>
      </c>
      <c r="E12" s="38">
        <f>[1]erdb!$I$24</f>
        <v>3.4675122294919758</v>
      </c>
      <c r="F12" s="38"/>
      <c r="G12" s="38">
        <f>[1]itdb!$I$21</f>
        <v>-8.7198490824693771</v>
      </c>
      <c r="H12" s="38">
        <f>[1]itdb!$I$22</f>
        <v>12.336458112520976</v>
      </c>
      <c r="I12" s="38">
        <f>[1]itdb!$I$23</f>
        <v>3.28163697440087</v>
      </c>
      <c r="J12" s="38">
        <f>[1]itdb!$I$24</f>
        <v>3.3533936987053981</v>
      </c>
    </row>
    <row r="13" spans="1:10" ht="27" customHeight="1" x14ac:dyDescent="0.35">
      <c r="A13" s="56" t="s">
        <v>48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27" customHeight="1" x14ac:dyDescent="0.35">
      <c r="A14" s="37" t="s">
        <v>63</v>
      </c>
      <c r="B14" s="38">
        <f>[1]erdb!$R$21</f>
        <v>-3.5284732449680889</v>
      </c>
      <c r="C14" s="38">
        <f>[1]erdb!$R$22</f>
        <v>-2.3634527781036252</v>
      </c>
      <c r="D14" s="38">
        <f>[1]erdb!$R$23</f>
        <v>4.8913510375347968E-2</v>
      </c>
      <c r="E14" s="38">
        <f>[1]erdb!$R$24</f>
        <v>0.64765497381451542</v>
      </c>
      <c r="F14" s="38"/>
      <c r="G14" s="38">
        <f>[1]itdb!$R$21</f>
        <v>-4.7383271138618399</v>
      </c>
      <c r="H14" s="38">
        <f>[1]itdb!$R$22</f>
        <v>-0.78664424571326386</v>
      </c>
      <c r="I14" s="38">
        <f>[1]itdb!$R$23</f>
        <v>-0.73097566142998893</v>
      </c>
      <c r="J14" s="38">
        <f>[1]itdb!$R$24</f>
        <v>1.1229160323930953</v>
      </c>
    </row>
    <row r="15" spans="1:10" ht="27" customHeight="1" x14ac:dyDescent="0.35">
      <c r="A15" s="33" t="s">
        <v>64</v>
      </c>
      <c r="B15" s="34">
        <f>[1]erdb!$S$21</f>
        <v>-11.219079692055335</v>
      </c>
      <c r="C15" s="34">
        <f>[1]erdb!$S$22</f>
        <v>11.859477762842751</v>
      </c>
      <c r="D15" s="34">
        <f>[1]erdb!$S$23</f>
        <v>-1.7091213338704669E-2</v>
      </c>
      <c r="E15" s="34">
        <f>[1]erdb!$S$24</f>
        <v>2.6772507304448467</v>
      </c>
      <c r="F15" s="34"/>
      <c r="G15" s="34">
        <f>[1]itdb!$S$21</f>
        <v>-11.150132241309919</v>
      </c>
      <c r="H15" s="34">
        <f>[1]itdb!$S$22</f>
        <v>11.868942435869002</v>
      </c>
      <c r="I15" s="34">
        <f>[1]itdb!$S$23</f>
        <v>-0.60110155841757162</v>
      </c>
      <c r="J15" s="34">
        <f>[1]itdb!$S$24</f>
        <v>2.4041241256944845</v>
      </c>
    </row>
    <row r="16" spans="1:10" ht="27" customHeight="1" x14ac:dyDescent="0.35">
      <c r="A16" s="37" t="s">
        <v>65</v>
      </c>
      <c r="B16" s="38">
        <f>[1]erdb!$T$21</f>
        <v>-5.0235983981693373</v>
      </c>
      <c r="C16" s="38">
        <f>[1]erdb!$T$22</f>
        <v>22.055725108968339</v>
      </c>
      <c r="D16" s="38">
        <f>[1]erdb!$T$23</f>
        <v>8.635256744103593</v>
      </c>
      <c r="E16" s="38">
        <f>[1]erdb!$T$24</f>
        <v>5.8526597732193153</v>
      </c>
      <c r="F16" s="38"/>
      <c r="G16" s="38">
        <f>[1]itdb!$T$21</f>
        <v>-6.3447614241791239</v>
      </c>
      <c r="H16" s="38">
        <f>[1]itdb!$T$22</f>
        <v>21.269494204013117</v>
      </c>
      <c r="I16" s="38">
        <f>[1]itdb!$T$23</f>
        <v>8.5556619828572877</v>
      </c>
      <c r="J16" s="38">
        <f>[1]itdb!$T$24</f>
        <v>5.8139636233557335</v>
      </c>
    </row>
    <row r="17" spans="1:10" ht="27" customHeight="1" x14ac:dyDescent="0.35">
      <c r="A17" s="33" t="s">
        <v>66</v>
      </c>
      <c r="B17" s="34">
        <f>[1]erdb!$U$21</f>
        <v>-8.6759216703678135</v>
      </c>
      <c r="C17" s="34">
        <f>[1]erdb!$U$22</f>
        <v>4.7179348973394486</v>
      </c>
      <c r="D17" s="34">
        <f>[1]erdb!$U$23</f>
        <v>3.0141419633628042</v>
      </c>
      <c r="E17" s="34">
        <f>[1]erdb!$U$24</f>
        <v>2.5119252863022856</v>
      </c>
      <c r="F17" s="34"/>
      <c r="G17" s="34">
        <f>[1]itdb!$U$21</f>
        <v>-8.4895667734943618</v>
      </c>
      <c r="H17" s="34">
        <f>[1]itdb!$U$22</f>
        <v>4.492210882210923</v>
      </c>
      <c r="I17" s="34">
        <f>[1]itdb!$U$23</f>
        <v>2.6342299552108095</v>
      </c>
      <c r="J17" s="34">
        <f>[1]itdb!$U$24</f>
        <v>2.2925356163194355</v>
      </c>
    </row>
    <row r="18" spans="1:10" ht="27" customHeight="1" x14ac:dyDescent="0.35">
      <c r="A18" s="37" t="s">
        <v>67</v>
      </c>
      <c r="B18" s="38">
        <f>[1]erdb!$V$21</f>
        <v>-9.1111552006348902</v>
      </c>
      <c r="C18" s="38">
        <f>[1]erdb!$V$22</f>
        <v>7.1800014393903933</v>
      </c>
      <c r="D18" s="38">
        <f>[1]erdb!$V$23</f>
        <v>2.3560887808914632</v>
      </c>
      <c r="E18" s="38">
        <f>[1]erdb!$V$24</f>
        <v>2.684126406822096</v>
      </c>
      <c r="F18" s="38"/>
      <c r="G18" s="38">
        <f>[1]itdb!$V$21</f>
        <v>-8.8412942073394341</v>
      </c>
      <c r="H18" s="38">
        <f>[1]itdb!$V$22</f>
        <v>6.5504708927822453</v>
      </c>
      <c r="I18" s="38">
        <f>[1]itdb!$V$23</f>
        <v>2.2065668718830755</v>
      </c>
      <c r="J18" s="38">
        <f>[1]itdb!$V$24</f>
        <v>2.4826716644361424</v>
      </c>
    </row>
    <row r="19" spans="1:10" ht="3.9" customHeight="1" thickBot="1" x14ac:dyDescent="0.25">
      <c r="A19" s="54"/>
      <c r="B19" s="54"/>
      <c r="C19" s="54"/>
      <c r="D19" s="54"/>
      <c r="E19" s="54"/>
      <c r="F19" s="54"/>
      <c r="G19" s="54"/>
      <c r="H19" s="54"/>
      <c r="I19" s="54"/>
      <c r="J19" s="54"/>
    </row>
    <row r="20" spans="1:10" ht="3" customHeight="1" x14ac:dyDescent="0.2"/>
    <row r="21" spans="1:10" ht="15" customHeight="1" x14ac:dyDescent="0.2">
      <c r="A21" s="4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5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1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2"/>
      <c r="B3" s="66" t="str">
        <f>[1]erdb!$D$4</f>
        <v>Emilia-Romagna</v>
      </c>
      <c r="C3" s="66"/>
      <c r="D3" s="66"/>
      <c r="E3" s="66"/>
      <c r="F3" s="2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3"/>
      <c r="B4" s="33"/>
      <c r="C4" s="33"/>
      <c r="D4" s="33"/>
      <c r="E4" s="33"/>
      <c r="F4" s="33"/>
    </row>
    <row r="5" spans="1:10" ht="26.1" customHeight="1" thickBot="1" x14ac:dyDescent="0.4">
      <c r="A5" s="3"/>
      <c r="B5" s="39">
        <f>[1]erdb!$A$21</f>
        <v>2020</v>
      </c>
      <c r="C5" s="39">
        <f>[1]erdb!$A$22</f>
        <v>2021</v>
      </c>
      <c r="D5" s="39">
        <f>[1]erdb!$A$23</f>
        <v>2022</v>
      </c>
      <c r="E5" s="39">
        <f>[1]erdb!$A$24</f>
        <v>2023</v>
      </c>
      <c r="F5" s="39"/>
      <c r="G5" s="39">
        <f>[1]itdb!$A$21</f>
        <v>2020</v>
      </c>
      <c r="H5" s="39">
        <f>[1]itdb!$A$22</f>
        <v>2021</v>
      </c>
      <c r="I5" s="39">
        <f>[1]itdb!$A$23</f>
        <v>2022</v>
      </c>
      <c r="J5" s="39">
        <f>[1]itdb!$A$24</f>
        <v>2023</v>
      </c>
    </row>
    <row r="6" spans="1:10" ht="22.95" customHeight="1" x14ac:dyDescent="0.35">
      <c r="A6" s="56" t="s">
        <v>16</v>
      </c>
      <c r="B6" s="57"/>
      <c r="C6" s="57"/>
      <c r="D6" s="57"/>
      <c r="E6" s="57"/>
      <c r="F6" s="58"/>
      <c r="G6" s="57"/>
      <c r="H6" s="57"/>
      <c r="I6" s="57"/>
      <c r="J6" s="57"/>
    </row>
    <row r="7" spans="1:10" ht="22.95" customHeight="1" x14ac:dyDescent="0.35">
      <c r="A7" s="37" t="s">
        <v>63</v>
      </c>
      <c r="B7" s="38">
        <f>[1]erdb!$AJ$21</f>
        <v>0.7583686021152003</v>
      </c>
      <c r="C7" s="38">
        <f>[1]erdb!$AJ$22</f>
        <v>-2.890504217013401</v>
      </c>
      <c r="D7" s="38">
        <f>[1]erdb!$AJ$23</f>
        <v>-6.5142647775760292</v>
      </c>
      <c r="E7" s="38">
        <f>[1]erdb!$AJ$24</f>
        <v>-0.96328888669796608</v>
      </c>
      <c r="F7" s="59"/>
      <c r="G7" s="38">
        <f>[1]itdb!$AJ$21</f>
        <v>-2.0432692307692291</v>
      </c>
      <c r="H7" s="38">
        <f>[1]itdb!$AJ$22</f>
        <v>2.9693251533742249</v>
      </c>
      <c r="I7" s="38">
        <f>[1]itdb!$AJ$23</f>
        <v>-5.2406557832856642</v>
      </c>
      <c r="J7" s="38">
        <f>[1]itdb!$AJ$24</f>
        <v>0.42369175422534155</v>
      </c>
    </row>
    <row r="8" spans="1:10" ht="22.95" customHeight="1" x14ac:dyDescent="0.35">
      <c r="A8" s="33" t="s">
        <v>64</v>
      </c>
      <c r="B8" s="34">
        <f>[1]erdb!$AK$21</f>
        <v>-11.574181146128193</v>
      </c>
      <c r="C8" s="34">
        <f>[1]erdb!$AK$22</f>
        <v>12.015910564683697</v>
      </c>
      <c r="D8" s="34">
        <f>[1]erdb!$AK$23</f>
        <v>0.17382102883733985</v>
      </c>
      <c r="E8" s="34">
        <f>[1]erdb!$AK$24</f>
        <v>1.782928181193788</v>
      </c>
      <c r="F8" s="58"/>
      <c r="G8" s="34">
        <f>[1]itdb!$AK$21</f>
        <v>-10.747825161616431</v>
      </c>
      <c r="H8" s="34">
        <f>[1]itdb!$AK$22</f>
        <v>10.402694566156967</v>
      </c>
      <c r="I8" s="34">
        <f>[1]itdb!$AK$23</f>
        <v>-0.36564261080253013</v>
      </c>
      <c r="J8" s="34">
        <f>[1]itdb!$AK$24</f>
        <v>1.3687969260901545</v>
      </c>
    </row>
    <row r="9" spans="1:10" ht="22.95" customHeight="1" x14ac:dyDescent="0.35">
      <c r="A9" s="37" t="s">
        <v>65</v>
      </c>
      <c r="B9" s="38">
        <f>[1]erdb!$AL$21</f>
        <v>-7.520598370329945</v>
      </c>
      <c r="C9" s="38">
        <f>[1]erdb!$AL$22</f>
        <v>21.415159883424973</v>
      </c>
      <c r="D9" s="38">
        <f>[1]erdb!$AL$23</f>
        <v>1.2542059437407493</v>
      </c>
      <c r="E9" s="38">
        <f>[1]erdb!$AL$24</f>
        <v>2.6504230396485973</v>
      </c>
      <c r="F9" s="59"/>
      <c r="G9" s="38">
        <f>[1]itdb!$AL$21</f>
        <v>-8.7836931741987367</v>
      </c>
      <c r="H9" s="38">
        <f>[1]itdb!$AL$22</f>
        <v>18.920905615995288</v>
      </c>
      <c r="I9" s="38">
        <f>[1]itdb!$AL$23</f>
        <v>0.88988116394430605</v>
      </c>
      <c r="J9" s="38">
        <f>[1]itdb!$AL$24</f>
        <v>2.3104683054785413</v>
      </c>
    </row>
    <row r="10" spans="1:10" ht="22.95" customHeight="1" x14ac:dyDescent="0.35">
      <c r="A10" s="33" t="s">
        <v>66</v>
      </c>
      <c r="B10" s="34">
        <f>[1]erdb!$AM$21</f>
        <v>-11.132905421098382</v>
      </c>
      <c r="C10" s="34">
        <f>[1]erdb!$AM$22</f>
        <v>5.9176249929064229</v>
      </c>
      <c r="D10" s="34">
        <f>[1]erdb!$AM$23</f>
        <v>2.7006156830383654</v>
      </c>
      <c r="E10" s="34">
        <f>[1]erdb!$AM$24</f>
        <v>2.980359426243484</v>
      </c>
      <c r="F10" s="58"/>
      <c r="G10" s="34">
        <f>[1]itdb!$AM$21</f>
        <v>-10.901720667857241</v>
      </c>
      <c r="H10" s="34">
        <f>[1]itdb!$AM$22</f>
        <v>6.3300160350225232</v>
      </c>
      <c r="I10" s="34">
        <f>[1]itdb!$AM$23</f>
        <v>2.4855374064576496</v>
      </c>
      <c r="J10" s="34">
        <f>[1]itdb!$AM$24</f>
        <v>2.7987496797210021</v>
      </c>
    </row>
    <row r="11" spans="1:10" ht="22.95" customHeight="1" x14ac:dyDescent="0.35">
      <c r="A11" s="37" t="s">
        <v>67</v>
      </c>
      <c r="B11" s="38">
        <f>[1]erdb!$AN$21</f>
        <v>-10.499858893136393</v>
      </c>
      <c r="C11" s="38">
        <f>[1]erdb!$AN$22</f>
        <v>7.6513800638080331</v>
      </c>
      <c r="D11" s="38">
        <f>[1]erdb!$AN$23</f>
        <v>1.6567734834435743</v>
      </c>
      <c r="E11" s="38">
        <f>[1]erdb!$AN$24</f>
        <v>2.5459394126598145</v>
      </c>
      <c r="F11" s="59"/>
      <c r="G11" s="38">
        <f>[1]itdb!$AN$21</f>
        <v>-10.288853534851338</v>
      </c>
      <c r="H11" s="38">
        <f>[1]itdb!$AN$22</f>
        <v>7.5623227760998279</v>
      </c>
      <c r="I11" s="38">
        <f>[1]itdb!$AN$23</f>
        <v>1.5037088673150345</v>
      </c>
      <c r="J11" s="38">
        <f>[1]itdb!$AN$24</f>
        <v>2.4219889205443934</v>
      </c>
    </row>
    <row r="12" spans="1:10" ht="22.95" customHeight="1" x14ac:dyDescent="0.35">
      <c r="A12" s="56" t="s">
        <v>49</v>
      </c>
      <c r="B12" s="34"/>
      <c r="C12" s="34"/>
      <c r="D12" s="34"/>
      <c r="E12" s="34"/>
      <c r="F12" s="33"/>
      <c r="G12" s="34"/>
      <c r="H12" s="34"/>
      <c r="I12" s="34"/>
      <c r="J12" s="34"/>
    </row>
    <row r="13" spans="1:10" ht="22.95" customHeight="1" x14ac:dyDescent="0.35">
      <c r="A13" s="37" t="s">
        <v>38</v>
      </c>
      <c r="B13" s="38">
        <f>[1]erdb!$AC$21</f>
        <v>-2.5927213075537026</v>
      </c>
      <c r="C13" s="38">
        <f>[1]erdb!$AC$22</f>
        <v>0.15858250934261964</v>
      </c>
      <c r="D13" s="38">
        <f>[1]erdb!$AC$23</f>
        <v>0.93621575123763456</v>
      </c>
      <c r="E13" s="38">
        <f>[1]erdb!$AC$24</f>
        <v>1.0550459538439583</v>
      </c>
      <c r="F13" s="37"/>
      <c r="G13" s="38">
        <f>[1]itdb!$AC$21</f>
        <v>-3.7555009798959205</v>
      </c>
      <c r="H13" s="38">
        <f>[1]itdb!$AC$22</f>
        <v>0.95039955359572659</v>
      </c>
      <c r="I13" s="38">
        <f>[1]itdb!$AC$23</f>
        <v>1.0693629730399445</v>
      </c>
      <c r="J13" s="38">
        <f>[1]itdb!$AC$24</f>
        <v>1.1118687043399023</v>
      </c>
    </row>
    <row r="14" spans="1:10" ht="22.95" customHeight="1" x14ac:dyDescent="0.35">
      <c r="A14" s="33" t="s">
        <v>37</v>
      </c>
      <c r="B14" s="34">
        <f>[1]erdb!$AB$21</f>
        <v>-2.9503650521319869</v>
      </c>
      <c r="C14" s="34">
        <f>[1]erdb!$AB$22</f>
        <v>0.62074146952511011</v>
      </c>
      <c r="D14" s="34">
        <f>[1]erdb!$AB$23</f>
        <v>0.77552115999302007</v>
      </c>
      <c r="E14" s="34">
        <f>[1]erdb!$AB$24</f>
        <v>1.275450762086705</v>
      </c>
      <c r="F14" s="33"/>
      <c r="G14" s="34">
        <f>[1]itdb!$AB$21</f>
        <v>-3.1335618550109801</v>
      </c>
      <c r="H14" s="34">
        <f>[1]itdb!$AB$22</f>
        <v>0.75361205918671459</v>
      </c>
      <c r="I14" s="34">
        <f>[1]itdb!$AB$23</f>
        <v>0.6237088673150426</v>
      </c>
      <c r="J14" s="34">
        <f>[1]itdb!$AB$24</f>
        <v>1.1519889205444001</v>
      </c>
    </row>
    <row r="15" spans="1:10" ht="22.95" customHeight="1" x14ac:dyDescent="0.35">
      <c r="A15" s="37" t="s">
        <v>59</v>
      </c>
      <c r="B15" s="38">
        <f>[1]erdb!$AO$21</f>
        <v>72.453171462682093</v>
      </c>
      <c r="C15" s="38">
        <f>[1]erdb!$AO$22</f>
        <v>72.40805618552838</v>
      </c>
      <c r="D15" s="38">
        <f>[1]erdb!$AO$23</f>
        <v>73.039325407885443</v>
      </c>
      <c r="E15" s="38">
        <f>[1]erdb!$AO$24</f>
        <v>73.753303554980974</v>
      </c>
      <c r="F15" s="37"/>
      <c r="G15" s="38">
        <f>[1]itdb!$AO$21</f>
        <v>63.377973137534823</v>
      </c>
      <c r="H15" s="38">
        <f>[1]itdb!$AO$22</f>
        <v>64.342459067242345</v>
      </c>
      <c r="I15" s="38">
        <f>[1]itdb!$AO$23</f>
        <v>65.293622104524971</v>
      </c>
      <c r="J15" s="38">
        <f>[1]itdb!$AO$24</f>
        <v>66.293029819166435</v>
      </c>
    </row>
    <row r="16" spans="1:10" ht="22.95" customHeight="1" x14ac:dyDescent="0.35">
      <c r="A16" s="33" t="s">
        <v>60</v>
      </c>
      <c r="B16" s="34">
        <f>[1]erdb!$AP$21</f>
        <v>68.201310315481066</v>
      </c>
      <c r="C16" s="34">
        <f>[1]erdb!$AP$22</f>
        <v>68.473346045974296</v>
      </c>
      <c r="D16" s="34">
        <f>[1]erdb!$AP$23</f>
        <v>68.960348841202162</v>
      </c>
      <c r="E16" s="34">
        <f>[1]erdb!$AP$24</f>
        <v>69.786329275893848</v>
      </c>
      <c r="F16" s="33"/>
      <c r="G16" s="34">
        <f>[1]itdb!$AP$21</f>
        <v>57.470792638959665</v>
      </c>
      <c r="H16" s="34">
        <f>[1]itdb!$AP$22</f>
        <v>58.23164762589181</v>
      </c>
      <c r="I16" s="34">
        <f>[1]itdb!$AP$23</f>
        <v>58.831913939602686</v>
      </c>
      <c r="J16" s="34">
        <f>[1]itdb!$AP$24</f>
        <v>59.756117667840847</v>
      </c>
    </row>
    <row r="17" spans="1:10" ht="22.95" customHeight="1" x14ac:dyDescent="0.35">
      <c r="A17" s="37" t="s">
        <v>42</v>
      </c>
      <c r="B17" s="38">
        <f>[1]erdb!$AQ$21</f>
        <v>5.868426545539152</v>
      </c>
      <c r="C17" s="38">
        <f>[1]erdb!$AQ$22</f>
        <v>5.4340778455263656</v>
      </c>
      <c r="D17" s="38">
        <f>[1]erdb!$AQ$23</f>
        <v>5.5846306683480291</v>
      </c>
      <c r="E17" s="38">
        <f>[1]erdb!$AQ$24</f>
        <v>5.3787072414049213</v>
      </c>
      <c r="F17" s="37"/>
      <c r="G17" s="38">
        <f>[1]itdb!$AQ$21</f>
        <v>9.3205576103801153</v>
      </c>
      <c r="H17" s="38">
        <f>[1]itdb!$AQ$22</f>
        <v>9.4973234314285513</v>
      </c>
      <c r="I17" s="38">
        <f>[1]itdb!$AQ$23</f>
        <v>9.8963849096594494</v>
      </c>
      <c r="J17" s="38">
        <f>[1]itdb!$AQ$24</f>
        <v>9.8606326625241341</v>
      </c>
    </row>
    <row r="18" spans="1:10" ht="22.95" customHeight="1" x14ac:dyDescent="0.35">
      <c r="A18" s="56" t="s">
        <v>18</v>
      </c>
      <c r="B18" s="34"/>
      <c r="C18" s="34"/>
      <c r="D18" s="34"/>
      <c r="E18" s="34"/>
      <c r="F18" s="33"/>
      <c r="G18" s="34"/>
      <c r="H18" s="34"/>
      <c r="I18" s="34"/>
      <c r="J18" s="34"/>
    </row>
    <row r="19" spans="1:10" ht="22.95" customHeight="1" x14ac:dyDescent="0.35">
      <c r="A19" s="37" t="s">
        <v>105</v>
      </c>
      <c r="B19" s="38">
        <f>[1]erdb!$AR$21</f>
        <v>-3.7243872964437763</v>
      </c>
      <c r="C19" s="38">
        <f>[1]erdb!$AR$22</f>
        <v>4.7458249416444387</v>
      </c>
      <c r="D19" s="38">
        <f>[1]erdb!$AR$23</f>
        <v>3.8321367582917487</v>
      </c>
      <c r="E19" s="38">
        <f>[1]erdb!$AR$24</f>
        <v>4.0753015886423993</v>
      </c>
      <c r="F19" s="37"/>
      <c r="G19" s="38">
        <f>[1]itdb!$AR$21</f>
        <v>-2.6119963799355661</v>
      </c>
      <c r="H19" s="38">
        <f>[1]itdb!$AR$22</f>
        <v>3.6899351659981816</v>
      </c>
      <c r="I19" s="38">
        <f>[1]itdb!$AR$23</f>
        <v>3.5732111905629527</v>
      </c>
      <c r="J19" s="38">
        <f>[1]itdb!$AR$24</f>
        <v>3.8323917318547451</v>
      </c>
    </row>
    <row r="20" spans="1:10" ht="22.95" customHeight="1" x14ac:dyDescent="0.35">
      <c r="A20" s="33" t="s">
        <v>61</v>
      </c>
      <c r="B20" s="34">
        <f>[1]erdb!$AW$21</f>
        <v>120.18018583421438</v>
      </c>
      <c r="C20" s="34">
        <f>[1]erdb!$AW$22</f>
        <v>121.06460464687744</v>
      </c>
      <c r="D20" s="34">
        <f>[1]erdb!$AW$23</f>
        <v>121.37324632717336</v>
      </c>
      <c r="E20" s="34">
        <f>[1]erdb!$AW$24</f>
        <v>121.32258053131564</v>
      </c>
      <c r="F20" s="33"/>
      <c r="G20" s="34">
        <f>[1]itdb!$AS$21</f>
        <v>23.842124941497651</v>
      </c>
      <c r="H20" s="34">
        <f>[1]itdb!$AS$22</f>
        <v>25.545371237285345</v>
      </c>
      <c r="I20" s="34">
        <f>[1]itdb!$AS$23</f>
        <v>26.201259232995554</v>
      </c>
      <c r="J20" s="34">
        <f>[1]itdb!$AS$24</f>
        <v>26.924521036833532</v>
      </c>
    </row>
    <row r="21" spans="1:10" ht="3.9" customHeight="1" thickBo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</row>
    <row r="22" spans="1:10" ht="3" customHeight="1" x14ac:dyDescent="0.2"/>
    <row r="23" spans="1:10" ht="12" customHeight="1" x14ac:dyDescent="0.2">
      <c r="A23" s="55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5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va1</vt:lpstr>
      <vt:lpstr>t1</vt:lpstr>
      <vt:lpstr>t2</vt:lpstr>
      <vt:lpstr>va2</vt:lpstr>
      <vt:lpstr>x</vt:lpstr>
      <vt:lpstr>m</vt:lpstr>
      <vt:lpstr>ul1</vt:lpstr>
      <vt:lpstr>ul2</vt:lpstr>
      <vt:lpstr>ml</vt:lpstr>
      <vt:lpstr>is</vt:lpstr>
      <vt:lpstr>ucer</vt:lpstr>
      <vt:lpstr>db</vt:lpstr>
      <vt:lpstr>dbinr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2022-04-27T15:00:02Z</cp:lastPrinted>
  <dcterms:created xsi:type="dcterms:W3CDTF">2015-09-18T10:22:16Z</dcterms:created>
  <dcterms:modified xsi:type="dcterms:W3CDTF">2022-04-27T15:00:18Z</dcterms:modified>
</cp:coreProperties>
</file>