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drawings/drawing8.xml" ContentType="application/vnd.openxmlformats-officedocument.drawing+xml"/>
  <Override PartName="/xl/charts/chart20.xml" ContentType="application/vnd.openxmlformats-officedocument.drawingml.chart+xml"/>
  <Override PartName="/xl/drawings/drawing9.xml" ContentType="application/vnd.openxmlformats-officedocument.drawingml.chartshapes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drawings/drawing13.xml" ContentType="application/vnd.openxmlformats-officedocument.drawingml.chartshapes+xml"/>
  <Override PartName="/xl/charts/chart24.xml" ContentType="application/vnd.openxmlformats-officedocument.drawingml.chart+xml"/>
  <Override PartName="/xl/drawings/drawing14.xml" ContentType="application/vnd.openxmlformats-officedocument.drawingml.chartshapes+xml"/>
  <Override PartName="/xl/charts/chart25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6.xml" ContentType="application/vnd.openxmlformats-officedocument.drawingml.chart+xml"/>
  <Override PartName="/xl/drawings/drawing17.xml" ContentType="application/vnd.openxmlformats-officedocument.drawingml.chartshapes+xml"/>
  <Override PartName="/xl/charts/chart27.xml" ContentType="application/vnd.openxmlformats-officedocument.drawingml.chart+xml"/>
  <Override PartName="/xl/drawings/drawing18.xml" ContentType="application/vnd.openxmlformats-officedocument.drawingml.chartshapes+xml"/>
  <Override PartName="/xl/charts/chart28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9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30.xml" ContentType="application/vnd.openxmlformats-officedocument.drawingml.chart+xml"/>
  <Override PartName="/xl/drawings/drawing23.xml" ContentType="application/vnd.openxmlformats-officedocument.drawingml.chartshapes+xml"/>
  <Override PartName="/xl/charts/chart31.xml" ContentType="application/vnd.openxmlformats-officedocument.drawingml.chart+xml"/>
  <Override PartName="/xl/drawings/drawing24.xml" ContentType="application/vnd.openxmlformats-officedocument.drawingml.chartshapes+xml"/>
  <Override PartName="/xl/charts/chart32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33.xml" ContentType="application/vnd.openxmlformats-officedocument.drawingml.chart+xml"/>
  <Override PartName="/xl/drawings/drawing27.xml" ContentType="application/vnd.openxmlformats-officedocument.drawingml.chartshapes+xml"/>
  <Override PartName="/xl/charts/chart34.xml" ContentType="application/vnd.openxmlformats-officedocument.drawingml.chart+xml"/>
  <Override PartName="/xl/drawings/drawing28.xml" ContentType="application/vnd.openxmlformats-officedocument.drawingml.chartshapes+xml"/>
  <Override PartName="/xl/charts/chart35.xml" ContentType="application/vnd.openxmlformats-officedocument.drawingml.chart+xml"/>
  <Override PartName="/xl/drawings/drawing29.xml" ContentType="application/vnd.openxmlformats-officedocument.drawingml.chartshapes+xml"/>
  <Override PartName="/xl/drawings/drawing30.xml" ContentType="application/vnd.openxmlformats-officedocument.drawing+xml"/>
  <Override PartName="/xl/charts/chart36.xml" ContentType="application/vnd.openxmlformats-officedocument.drawingml.chart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33.xml" ContentType="application/vnd.openxmlformats-officedocument.drawingml.chartshapes+xml"/>
  <Override PartName="/xl/charts/chart39.xml" ContentType="application/vnd.openxmlformats-officedocument.drawingml.chart+xml"/>
  <Override PartName="/xl/drawings/drawing34.xml" ContentType="application/vnd.openxmlformats-officedocument.drawing+xml"/>
  <Override PartName="/xl/charts/chart40.xml" ContentType="application/vnd.openxmlformats-officedocument.drawingml.chart+xml"/>
  <Override PartName="/xl/drawings/drawing35.xml" ContentType="application/vnd.openxmlformats-officedocument.drawingml.chartshapes+xml"/>
  <Override PartName="/xl/charts/chart41.xml" ContentType="application/vnd.openxmlformats-officedocument.drawingml.chart+xml"/>
  <Override PartName="/xl/drawings/drawing36.xml" ContentType="application/vnd.openxmlformats-officedocument.drawingml.chartshapes+xml"/>
  <Override PartName="/xl/charts/chart42.xml" ContentType="application/vnd.openxmlformats-officedocument.drawingml.chart+xml"/>
  <Override PartName="/xl/drawings/drawing37.xml" ContentType="application/vnd.openxmlformats-officedocument.drawingml.chartshapes+xml"/>
  <Override PartName="/xl/drawings/drawing38.xml" ContentType="application/vnd.openxmlformats-officedocument.drawing+xml"/>
  <Override PartName="/xl/charts/chart43.xml" ContentType="application/vnd.openxmlformats-officedocument.drawingml.chart+xml"/>
  <Override PartName="/xl/drawings/drawing39.xml" ContentType="application/vnd.openxmlformats-officedocument.drawingml.chartshapes+xml"/>
  <Override PartName="/xl/charts/chart44.xml" ContentType="application/vnd.openxmlformats-officedocument.drawingml.chart+xml"/>
  <Override PartName="/xl/drawings/drawing40.xml" ContentType="application/vnd.openxmlformats-officedocument.drawingml.chartshapes+xml"/>
  <Override PartName="/xl/charts/chart45.xml" ContentType="application/vnd.openxmlformats-officedocument.drawingml.chart+xml"/>
  <Override PartName="/xl/drawings/drawing41.xml" ContentType="application/vnd.openxmlformats-officedocument.drawingml.chartshapes+xml"/>
  <Override PartName="/xl/drawings/drawing42.xml" ContentType="application/vnd.openxmlformats-officedocument.drawing+xml"/>
  <Override PartName="/xl/charts/chart46.xml" ContentType="application/vnd.openxmlformats-officedocument.drawingml.chart+xml"/>
  <Override PartName="/xl/drawings/drawing43.xml" ContentType="application/vnd.openxmlformats-officedocument.drawingml.chartshapes+xml"/>
  <Override PartName="/xl/drawings/drawing44.xml" ContentType="application/vnd.openxmlformats-officedocument.drawing+xml"/>
  <Override PartName="/xl/charts/chart47.xml" ContentType="application/vnd.openxmlformats-officedocument.drawingml.chart+xml"/>
  <Override PartName="/xl/drawings/drawing45.xml" ContentType="application/vnd.openxmlformats-officedocument.drawingml.chartshapes+xml"/>
  <Override PartName="/xl/charts/chart48.xml" ContentType="application/vnd.openxmlformats-officedocument.drawingml.chart+xml"/>
  <Override PartName="/xl/drawings/drawing46.xml" ContentType="application/vnd.openxmlformats-officedocument.drawingml.chartshapes+xml"/>
  <Override PartName="/xl/charts/chart49.xml" ContentType="application/vnd.openxmlformats-officedocument.drawingml.chart+xml"/>
  <Override PartName="/xl/drawings/drawing47.xml" ContentType="application/vnd.openxmlformats-officedocument.drawingml.chartshapes+xml"/>
  <Override PartName="/xl/drawings/drawing48.xml" ContentType="application/vnd.openxmlformats-officedocument.drawing+xml"/>
  <Override PartName="/xl/charts/chart50.xml" ContentType="application/vnd.openxmlformats-officedocument.drawingml.chart+xml"/>
  <Override PartName="/xl/drawings/drawing49.xml" ContentType="application/vnd.openxmlformats-officedocument.drawingml.chartshapes+xml"/>
  <Override PartName="/xl/charts/chart51.xml" ContentType="application/vnd.openxmlformats-officedocument.drawingml.chart+xml"/>
  <Override PartName="/xl/drawings/drawing50.xml" ContentType="application/vnd.openxmlformats-officedocument.drawingml.chartshapes+xml"/>
  <Override PartName="/xl/charts/chart52.xml" ContentType="application/vnd.openxmlformats-officedocument.drawingml.chart+xml"/>
  <Override PartName="/xl/drawings/drawing51.xml" ContentType="application/vnd.openxmlformats-officedocument.drawingml.chartshapes+xml"/>
  <Override PartName="/xl/drawings/drawing52.xml" ContentType="application/vnd.openxmlformats-officedocument.drawing+xml"/>
  <Override PartName="/xl/charts/chart53.xml" ContentType="application/vnd.openxmlformats-officedocument.drawingml.chart+xml"/>
  <Override PartName="/xl/drawings/drawing53.xml" ContentType="application/vnd.openxmlformats-officedocument.drawingml.chartshapes+xml"/>
  <Override PartName="/xl/charts/chart54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016" yWindow="552" windowWidth="19644" windowHeight="15552" tabRatio="870"/>
  </bookViews>
  <sheets>
    <sheet name="cov" sheetId="75" r:id="rId1"/>
    <sheet name="idx" sheetId="124" r:id="rId2"/>
    <sheet name="w" sheetId="154" r:id="rId3"/>
    <sheet name="e" sheetId="126" r:id="rId4"/>
    <sheet name="n1" sheetId="153" r:id="rId5"/>
    <sheet name="n2" sheetId="128" r:id="rId6"/>
    <sheet name="rpil" sheetId="129" r:id="rId7"/>
    <sheet name="rt1" sheetId="130" r:id="rId8"/>
    <sheet name="rt2" sheetId="131" r:id="rId9"/>
    <sheet name="rce" sheetId="132" r:id="rId10"/>
    <sheet name="rva" sheetId="133" r:id="rId11"/>
    <sheet name="rx" sheetId="134" r:id="rId12"/>
    <sheet name="rm" sheetId="135" r:id="rId13"/>
    <sheet name="rul1" sheetId="136" r:id="rId14"/>
    <sheet name="rul2" sheetId="137" r:id="rId15"/>
    <sheet name="rml" sheetId="138" r:id="rId16"/>
    <sheet name="va1" sheetId="140" r:id="rId17"/>
    <sheet name="t1" sheetId="141" r:id="rId18"/>
    <sheet name="t2" sheetId="142" r:id="rId19"/>
    <sheet name="va2" sheetId="143" r:id="rId20"/>
    <sheet name="x" sheetId="144" r:id="rId21"/>
    <sheet name="m" sheetId="145" r:id="rId22"/>
    <sheet name="ul1" sheetId="146" r:id="rId23"/>
    <sheet name="ul2" sheetId="147" r:id="rId24"/>
    <sheet name="ml" sheetId="148" r:id="rId25"/>
    <sheet name="is" sheetId="149" r:id="rId26"/>
    <sheet name="ucer" sheetId="139" r:id="rId27"/>
    <sheet name="db" sheetId="13" r:id="rId28"/>
    <sheet name="dbinr" sheetId="150" r:id="rId29"/>
  </sheets>
  <externalReferences>
    <externalReference r:id="rId30"/>
    <externalReference r:id="rId31"/>
    <externalReference r:id="rId3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8" i="154" l="1"/>
  <c r="A57" i="154"/>
  <c r="A1" i="154"/>
  <c r="A57" i="153" l="1"/>
  <c r="A56" i="153"/>
  <c r="A1" i="153"/>
  <c r="F3" i="150"/>
  <c r="E3" i="150"/>
  <c r="D3" i="150"/>
  <c r="C3" i="150"/>
  <c r="B3" i="150"/>
  <c r="A56" i="149"/>
  <c r="A1" i="149"/>
  <c r="A57" i="148"/>
  <c r="A56" i="148"/>
  <c r="A1" i="148"/>
  <c r="A57" i="147"/>
  <c r="A1" i="147"/>
  <c r="A57" i="146"/>
  <c r="A1" i="146"/>
  <c r="A57" i="145"/>
  <c r="A1" i="145"/>
  <c r="A57" i="144"/>
  <c r="A1" i="144"/>
  <c r="A57" i="143"/>
  <c r="A1" i="143"/>
  <c r="A20" i="142"/>
  <c r="A19" i="142"/>
  <c r="A1" i="142"/>
  <c r="A23" i="141"/>
  <c r="A22" i="141"/>
  <c r="A1" i="141"/>
  <c r="A57" i="140"/>
  <c r="A1" i="140"/>
  <c r="A58" i="138"/>
  <c r="A57" i="138"/>
  <c r="A1" i="138"/>
  <c r="A58" i="137"/>
  <c r="A1" i="137"/>
  <c r="A57" i="136"/>
  <c r="A1" i="136"/>
  <c r="A57" i="135"/>
  <c r="A1" i="135"/>
  <c r="A57" i="134"/>
  <c r="A1" i="134"/>
  <c r="A57" i="133"/>
  <c r="A1" i="133"/>
  <c r="A57" i="132"/>
  <c r="A1" i="132"/>
  <c r="A25" i="131"/>
  <c r="A24" i="131"/>
  <c r="A23" i="131"/>
  <c r="A1" i="131"/>
  <c r="A22" i="130"/>
  <c r="A21" i="130"/>
  <c r="A1" i="130"/>
  <c r="A57" i="129"/>
  <c r="A1" i="129"/>
  <c r="B24" i="128"/>
  <c r="B23" i="128"/>
  <c r="G20" i="128"/>
  <c r="F20" i="128"/>
  <c r="E20" i="128"/>
  <c r="D20" i="128"/>
  <c r="C20" i="128"/>
  <c r="B20" i="128"/>
  <c r="G19" i="128"/>
  <c r="F19" i="128"/>
  <c r="E19" i="128"/>
  <c r="D19" i="128"/>
  <c r="C19" i="128"/>
  <c r="B19" i="128"/>
  <c r="G18" i="128"/>
  <c r="F18" i="128"/>
  <c r="E18" i="128"/>
  <c r="D18" i="128"/>
  <c r="C18" i="128"/>
  <c r="B18" i="128"/>
  <c r="G17" i="128"/>
  <c r="F17" i="128"/>
  <c r="E17" i="128"/>
  <c r="D17" i="128"/>
  <c r="C17" i="128"/>
  <c r="B17" i="128"/>
  <c r="G16" i="128"/>
  <c r="F16" i="128"/>
  <c r="E16" i="128"/>
  <c r="D16" i="128"/>
  <c r="C16" i="128"/>
  <c r="B16" i="128"/>
  <c r="G15" i="128"/>
  <c r="F15" i="128"/>
  <c r="E15" i="128"/>
  <c r="D15" i="128"/>
  <c r="C15" i="128"/>
  <c r="B15" i="128"/>
  <c r="G14" i="128"/>
  <c r="F14" i="128"/>
  <c r="E14" i="128"/>
  <c r="D14" i="128"/>
  <c r="C14" i="128"/>
  <c r="B14" i="128"/>
  <c r="G13" i="128"/>
  <c r="F13" i="128"/>
  <c r="E13" i="128"/>
  <c r="D13" i="128"/>
  <c r="C13" i="128"/>
  <c r="B13" i="128"/>
  <c r="G12" i="128"/>
  <c r="F12" i="128"/>
  <c r="E12" i="128"/>
  <c r="D12" i="128"/>
  <c r="C12" i="128"/>
  <c r="B12" i="128"/>
  <c r="G11" i="128"/>
  <c r="F11" i="128"/>
  <c r="E11" i="128"/>
  <c r="D11" i="128"/>
  <c r="C11" i="128"/>
  <c r="B11" i="128"/>
  <c r="G10" i="128"/>
  <c r="F10" i="128"/>
  <c r="E10" i="128"/>
  <c r="D10" i="128"/>
  <c r="C10" i="128"/>
  <c r="B10" i="128"/>
  <c r="G9" i="128"/>
  <c r="F9" i="128"/>
  <c r="E9" i="128"/>
  <c r="D9" i="128"/>
  <c r="C9" i="128"/>
  <c r="B9" i="128"/>
  <c r="G8" i="128"/>
  <c r="F8" i="128"/>
  <c r="E8" i="128"/>
  <c r="D8" i="128"/>
  <c r="C8" i="128"/>
  <c r="B8" i="128"/>
  <c r="G7" i="128"/>
  <c r="F7" i="128"/>
  <c r="E7" i="128"/>
  <c r="D7" i="128"/>
  <c r="C7" i="128"/>
  <c r="B7" i="128"/>
  <c r="G6" i="128"/>
  <c r="F6" i="128"/>
  <c r="E6" i="128"/>
  <c r="D6" i="128"/>
  <c r="C6" i="128"/>
  <c r="B6" i="128"/>
  <c r="G5" i="128"/>
  <c r="F5" i="128"/>
  <c r="E5" i="128"/>
  <c r="D5" i="128"/>
  <c r="C5" i="128"/>
  <c r="B5" i="128"/>
  <c r="G3" i="128"/>
  <c r="F3" i="128"/>
  <c r="E3" i="128"/>
  <c r="D3" i="128"/>
  <c r="C3" i="128"/>
  <c r="A1" i="128"/>
  <c r="A57" i="126"/>
  <c r="A56" i="126"/>
  <c r="A1" i="126"/>
  <c r="F31" i="124"/>
  <c r="F30" i="124"/>
  <c r="F29" i="124"/>
  <c r="F28" i="124"/>
  <c r="F27" i="124"/>
  <c r="F26" i="124"/>
  <c r="F25" i="124"/>
  <c r="F24" i="124"/>
  <c r="F23" i="124"/>
  <c r="F22" i="124"/>
  <c r="E21" i="124"/>
  <c r="F20" i="124"/>
  <c r="F19" i="124"/>
  <c r="F18" i="124"/>
  <c r="F17" i="124"/>
  <c r="F16" i="124"/>
  <c r="F15" i="124"/>
  <c r="F14" i="124"/>
  <c r="F13" i="124"/>
  <c r="F12" i="124"/>
  <c r="F11" i="124"/>
  <c r="E10" i="124"/>
  <c r="F9" i="124"/>
  <c r="F8" i="124"/>
  <c r="E7" i="124"/>
  <c r="F6" i="124"/>
  <c r="E5" i="124"/>
  <c r="F4" i="124"/>
  <c r="E3" i="124"/>
  <c r="H22" i="75" l="1"/>
  <c r="A22" i="75"/>
  <c r="AY7" i="13"/>
  <c r="AX7" i="13"/>
  <c r="AW7" i="13"/>
  <c r="AV7" i="13"/>
  <c r="AU7" i="13"/>
  <c r="AQ7" i="13"/>
  <c r="AP7" i="13"/>
  <c r="AO7" i="13"/>
  <c r="Z7" i="13"/>
  <c r="Y7" i="13"/>
  <c r="X7" i="13"/>
  <c r="W7" i="13"/>
  <c r="AZ7" i="13"/>
  <c r="AT7" i="13"/>
  <c r="AS7" i="13"/>
  <c r="K28" i="13"/>
  <c r="J29" i="13"/>
  <c r="F28" i="13"/>
  <c r="C29" i="13"/>
  <c r="B29" i="13"/>
  <c r="C28" i="13"/>
  <c r="F29" i="13"/>
  <c r="K29" i="13"/>
  <c r="B28" i="13"/>
  <c r="J28" i="13"/>
  <c r="G29" i="13"/>
  <c r="G28" i="13"/>
  <c r="L29" i="13"/>
  <c r="L28" i="13"/>
  <c r="AD22" i="13" l="1"/>
  <c r="AD14" i="13"/>
  <c r="AD21" i="13"/>
  <c r="AD13" i="13"/>
  <c r="AD20" i="13"/>
  <c r="AD12" i="13"/>
  <c r="AD19" i="13"/>
  <c r="AD11" i="13"/>
  <c r="AD18" i="13"/>
  <c r="AD10" i="13"/>
  <c r="AD25" i="13"/>
  <c r="AD17" i="13"/>
  <c r="AD24" i="13"/>
  <c r="AD16" i="13"/>
  <c r="AD23" i="13"/>
  <c r="AD15" i="13"/>
  <c r="AD29" i="13" l="1"/>
  <c r="AD28" i="13"/>
  <c r="AA7" i="13" l="1"/>
  <c r="O7" i="13"/>
  <c r="AD7" i="13"/>
  <c r="AH7" i="13" l="1"/>
  <c r="V7" i="13"/>
  <c r="M7" i="13"/>
  <c r="AG7" i="13"/>
  <c r="AC7" i="13"/>
  <c r="AB7" i="13"/>
  <c r="AM7" i="13"/>
  <c r="Q7" i="13"/>
  <c r="AI4" i="13"/>
  <c r="AH4" i="13"/>
  <c r="AG4" i="13"/>
  <c r="AF4" i="13"/>
  <c r="AE4" i="13"/>
  <c r="AK7" i="13"/>
  <c r="I7" i="13"/>
  <c r="AF7" i="13"/>
  <c r="AJ7" i="13"/>
  <c r="R7" i="13"/>
  <c r="D7" i="13"/>
  <c r="AN7" i="13"/>
  <c r="AR7" i="13"/>
  <c r="U7" i="13"/>
  <c r="S7" i="13"/>
  <c r="AE7" i="13"/>
  <c r="H7" i="13"/>
  <c r="AI7" i="13"/>
  <c r="P7" i="13"/>
  <c r="E7" i="13"/>
  <c r="N7" i="13"/>
  <c r="AU4" i="13"/>
  <c r="AM4" i="13"/>
  <c r="Z4" i="13"/>
  <c r="R4" i="13"/>
  <c r="E4" i="13"/>
  <c r="AS4" i="13"/>
  <c r="AK4" i="13"/>
  <c r="X4" i="13"/>
  <c r="P4" i="13"/>
  <c r="A2" i="13"/>
  <c r="AD4" i="13"/>
  <c r="N4" i="13"/>
  <c r="AB4" i="13"/>
  <c r="AN4" i="13"/>
  <c r="R8" i="13"/>
  <c r="AT4" i="13"/>
  <c r="AL4" i="13"/>
  <c r="Y4" i="13"/>
  <c r="Q4" i="13"/>
  <c r="D4" i="13"/>
  <c r="AQ4" i="13"/>
  <c r="V4" i="13"/>
  <c r="AV4" i="13"/>
  <c r="S4" i="13"/>
  <c r="AZ4" i="13"/>
  <c r="AR4" i="13"/>
  <c r="AJ4" i="13"/>
  <c r="W4" i="13"/>
  <c r="O4" i="13"/>
  <c r="AY4" i="13"/>
  <c r="AX4" i="13"/>
  <c r="AP4" i="13"/>
  <c r="AC4" i="13"/>
  <c r="U4" i="13"/>
  <c r="M4" i="13"/>
  <c r="AW4" i="13"/>
  <c r="AO4" i="13"/>
  <c r="I4" i="13"/>
  <c r="T4" i="13"/>
  <c r="AA4" i="13"/>
  <c r="H4" i="13"/>
  <c r="AL7" i="13"/>
  <c r="T7" i="13"/>
  <c r="B4" i="142" l="1"/>
  <c r="B3" i="141"/>
  <c r="G3" i="131" l="1"/>
  <c r="J3" i="141"/>
  <c r="G3" i="130"/>
  <c r="J4" i="142"/>
  <c r="F3" i="141" l="1"/>
  <c r="F4" i="142"/>
  <c r="B3" i="130"/>
  <c r="B3" i="131"/>
  <c r="H8" i="130" l="1"/>
  <c r="J10" i="141"/>
  <c r="H15" i="130"/>
  <c r="I10" i="131"/>
  <c r="K18" i="141"/>
  <c r="H14" i="130"/>
  <c r="J9" i="141"/>
  <c r="H9" i="130"/>
  <c r="G13" i="131"/>
  <c r="K11" i="141"/>
  <c r="I16" i="130"/>
  <c r="J17" i="130"/>
  <c r="L12" i="141"/>
  <c r="G17" i="130"/>
  <c r="I10" i="130"/>
  <c r="G12" i="130"/>
  <c r="J19" i="141"/>
  <c r="H11" i="131"/>
  <c r="I18" i="130"/>
  <c r="K13" i="141"/>
  <c r="I11" i="131"/>
  <c r="K19" i="141"/>
  <c r="H13" i="131"/>
  <c r="J8" i="142"/>
  <c r="J14" i="131"/>
  <c r="L9" i="142"/>
  <c r="J6" i="141"/>
  <c r="H11" i="130"/>
  <c r="G16" i="130"/>
  <c r="H12" i="130"/>
  <c r="J7" i="141"/>
  <c r="J18" i="130"/>
  <c r="L13" i="141"/>
  <c r="K16" i="141"/>
  <c r="I8" i="131"/>
  <c r="I8" i="130"/>
  <c r="G19" i="131"/>
  <c r="L16" i="142"/>
  <c r="K14" i="142"/>
  <c r="I19" i="131"/>
  <c r="L17" i="141"/>
  <c r="J9" i="131"/>
  <c r="I15" i="130"/>
  <c r="K10" i="141"/>
  <c r="K6" i="141"/>
  <c r="I11" i="130"/>
  <c r="K17" i="141"/>
  <c r="I9" i="131"/>
  <c r="G16" i="131"/>
  <c r="I7" i="130"/>
  <c r="J10" i="142"/>
  <c r="H15" i="131"/>
  <c r="L11" i="142"/>
  <c r="J16" i="131"/>
  <c r="I17" i="131"/>
  <c r="K12" i="142"/>
  <c r="J7" i="131"/>
  <c r="L15" i="141"/>
  <c r="G7" i="131"/>
  <c r="J17" i="141"/>
  <c r="H9" i="131"/>
  <c r="G9" i="131"/>
  <c r="G10" i="130"/>
  <c r="J10" i="131"/>
  <c r="L18" i="141"/>
  <c r="K16" i="142"/>
  <c r="I9" i="130"/>
  <c r="J16" i="141"/>
  <c r="H8" i="131"/>
  <c r="J19" i="131"/>
  <c r="L14" i="142"/>
  <c r="G14" i="131"/>
  <c r="J11" i="131"/>
  <c r="L19" i="141"/>
  <c r="J7" i="130"/>
  <c r="K10" i="142"/>
  <c r="I15" i="131"/>
  <c r="G10" i="131"/>
  <c r="L11" i="141"/>
  <c r="J16" i="130"/>
  <c r="J17" i="131"/>
  <c r="L12" i="142"/>
  <c r="H17" i="130"/>
  <c r="J12" i="141"/>
  <c r="H10" i="130"/>
  <c r="L16" i="141"/>
  <c r="J8" i="131"/>
  <c r="J8" i="130"/>
  <c r="G18" i="130"/>
  <c r="J9" i="142"/>
  <c r="H14" i="131"/>
  <c r="K11" i="142"/>
  <c r="I16" i="131"/>
  <c r="J16" i="142"/>
  <c r="G20" i="131"/>
  <c r="G15" i="131"/>
  <c r="G16" i="142"/>
  <c r="J14" i="142"/>
  <c r="H19" i="131"/>
  <c r="I12" i="130"/>
  <c r="K7" i="141"/>
  <c r="I14" i="130"/>
  <c r="K9" i="141"/>
  <c r="I13" i="131"/>
  <c r="K8" i="142"/>
  <c r="J11" i="141"/>
  <c r="H16" i="130"/>
  <c r="J10" i="130"/>
  <c r="G17" i="131"/>
  <c r="H7" i="130"/>
  <c r="I7" i="131"/>
  <c r="K15" i="141"/>
  <c r="L15" i="142"/>
  <c r="J20" i="131"/>
  <c r="G15" i="130"/>
  <c r="F16" i="142"/>
  <c r="K15" i="142"/>
  <c r="I20" i="131"/>
  <c r="J15" i="130"/>
  <c r="L10" i="141"/>
  <c r="J9" i="130"/>
  <c r="J13" i="131"/>
  <c r="L8" i="142"/>
  <c r="G11" i="131"/>
  <c r="K9" i="142"/>
  <c r="I14" i="131"/>
  <c r="G9" i="130"/>
  <c r="J12" i="130"/>
  <c r="L7" i="141"/>
  <c r="G11" i="130"/>
  <c r="I17" i="130"/>
  <c r="K12" i="141"/>
  <c r="J15" i="141"/>
  <c r="H7" i="131"/>
  <c r="H17" i="131"/>
  <c r="J12" i="142"/>
  <c r="H18" i="130"/>
  <c r="J13" i="141"/>
  <c r="G8" i="131"/>
  <c r="G8" i="130"/>
  <c r="J15" i="142"/>
  <c r="H20" i="131"/>
  <c r="L6" i="141"/>
  <c r="J11" i="130"/>
  <c r="J11" i="142"/>
  <c r="H16" i="131"/>
  <c r="J14" i="130"/>
  <c r="L9" i="141"/>
  <c r="G14" i="130"/>
  <c r="H10" i="131"/>
  <c r="J18" i="141"/>
  <c r="L10" i="142"/>
  <c r="J15" i="131"/>
  <c r="G7" i="130"/>
  <c r="D8" i="131" l="1"/>
  <c r="G16" i="141"/>
  <c r="I6" i="130"/>
  <c r="C17" i="131"/>
  <c r="F12" i="142"/>
  <c r="D9" i="130"/>
  <c r="B12" i="130"/>
  <c r="B16" i="131"/>
  <c r="C7" i="130"/>
  <c r="C8" i="131"/>
  <c r="F16" i="141"/>
  <c r="D12" i="130"/>
  <c r="G7" i="141"/>
  <c r="B13" i="131"/>
  <c r="B11" i="131"/>
  <c r="B14" i="130"/>
  <c r="E18" i="130"/>
  <c r="H13" i="141"/>
  <c r="G6" i="130"/>
  <c r="C8" i="130"/>
  <c r="G13" i="141"/>
  <c r="D18" i="130"/>
  <c r="C10" i="130"/>
  <c r="G18" i="141"/>
  <c r="D10" i="131"/>
  <c r="B9" i="130"/>
  <c r="C11" i="131"/>
  <c r="F19" i="141"/>
  <c r="H14" i="142"/>
  <c r="E19" i="131"/>
  <c r="B7" i="131"/>
  <c r="F13" i="141"/>
  <c r="C18" i="130"/>
  <c r="G11" i="141"/>
  <c r="D16" i="130"/>
  <c r="B15" i="131"/>
  <c r="H11" i="141"/>
  <c r="E16" i="130"/>
  <c r="E12" i="130"/>
  <c r="H7" i="141"/>
  <c r="G15" i="142"/>
  <c r="H16" i="142"/>
  <c r="B8" i="130"/>
  <c r="C9" i="131"/>
  <c r="F17" i="141"/>
  <c r="G6" i="141"/>
  <c r="D11" i="130"/>
  <c r="D13" i="131"/>
  <c r="G8" i="142"/>
  <c r="D19" i="131"/>
  <c r="G14" i="142"/>
  <c r="E17" i="130"/>
  <c r="H12" i="141"/>
  <c r="H15" i="142"/>
  <c r="E10" i="130"/>
  <c r="H19" i="141"/>
  <c r="E11" i="131"/>
  <c r="C13" i="131"/>
  <c r="F8" i="142"/>
  <c r="H6" i="141"/>
  <c r="E11" i="130"/>
  <c r="B8" i="131"/>
  <c r="C12" i="130"/>
  <c r="F7" i="141"/>
  <c r="C14" i="131"/>
  <c r="F9" i="142"/>
  <c r="D15" i="131"/>
  <c r="G10" i="142"/>
  <c r="E14" i="130"/>
  <c r="H9" i="141"/>
  <c r="B11" i="130"/>
  <c r="B10" i="131"/>
  <c r="B17" i="130"/>
  <c r="F15" i="142"/>
  <c r="H9" i="142"/>
  <c r="E14" i="131"/>
  <c r="E8" i="130"/>
  <c r="H16" i="141"/>
  <c r="E8" i="131"/>
  <c r="C7" i="131"/>
  <c r="F15" i="141"/>
  <c r="H6" i="130"/>
  <c r="F6" i="141"/>
  <c r="C11" i="130"/>
  <c r="D9" i="131"/>
  <c r="G17" i="141"/>
  <c r="B18" i="130"/>
  <c r="H10" i="142"/>
  <c r="E15" i="131"/>
  <c r="D7" i="130"/>
  <c r="F9" i="141"/>
  <c r="C14" i="130"/>
  <c r="G10" i="141"/>
  <c r="D15" i="130"/>
  <c r="F10" i="141"/>
  <c r="C15" i="130"/>
  <c r="B19" i="131"/>
  <c r="H12" i="142"/>
  <c r="E17" i="131"/>
  <c r="D7" i="131"/>
  <c r="G15" i="141"/>
  <c r="J6" i="130"/>
  <c r="B9" i="131"/>
  <c r="B14" i="131"/>
  <c r="G9" i="141"/>
  <c r="D14" i="130"/>
  <c r="H8" i="142"/>
  <c r="E13" i="131"/>
  <c r="B17" i="131"/>
  <c r="C9" i="130"/>
  <c r="F11" i="142"/>
  <c r="C16" i="131"/>
  <c r="D11" i="131"/>
  <c r="G19" i="141"/>
  <c r="H10" i="141"/>
  <c r="E15" i="130"/>
  <c r="E9" i="130"/>
  <c r="H11" i="142"/>
  <c r="E16" i="131"/>
  <c r="D17" i="130"/>
  <c r="G12" i="141"/>
  <c r="B16" i="130"/>
  <c r="D8" i="130"/>
  <c r="C17" i="130"/>
  <c r="F12" i="141"/>
  <c r="D14" i="131"/>
  <c r="G9" i="142"/>
  <c r="E7" i="130"/>
  <c r="B10" i="130"/>
  <c r="F18" i="141"/>
  <c r="C10" i="131"/>
  <c r="C15" i="131"/>
  <c r="F10" i="142"/>
  <c r="D10" i="130"/>
  <c r="H18" i="141"/>
  <c r="E10" i="131"/>
  <c r="B7" i="130"/>
  <c r="C19" i="131"/>
  <c r="F14" i="142"/>
  <c r="H15" i="141"/>
  <c r="E7" i="131"/>
  <c r="F11" i="141"/>
  <c r="C16" i="130"/>
  <c r="H17" i="141"/>
  <c r="E9" i="131"/>
  <c r="B15" i="130"/>
  <c r="A11" i="150" l="1"/>
  <c r="C6" i="130"/>
  <c r="A18" i="150"/>
  <c r="L6" i="142"/>
  <c r="J5" i="131"/>
  <c r="L5" i="141"/>
  <c r="J5" i="130"/>
  <c r="A8" i="150"/>
  <c r="A9" i="150"/>
  <c r="A16" i="150"/>
  <c r="H5" i="141"/>
  <c r="E5" i="130"/>
  <c r="A22" i="150"/>
  <c r="H6" i="142"/>
  <c r="E5" i="131"/>
  <c r="D17" i="131"/>
  <c r="G12" i="142"/>
  <c r="E20" i="131"/>
  <c r="J5" i="141"/>
  <c r="H5" i="130"/>
  <c r="J6" i="142"/>
  <c r="H5" i="131"/>
  <c r="B6" i="130"/>
  <c r="C20" i="131"/>
  <c r="E6" i="130"/>
  <c r="A14" i="150"/>
  <c r="A17" i="150"/>
  <c r="A15" i="150"/>
  <c r="A20" i="150"/>
  <c r="F6" i="142"/>
  <c r="C5" i="131"/>
  <c r="C5" i="130"/>
  <c r="F5" i="141"/>
  <c r="D20" i="131"/>
  <c r="D6" i="130"/>
  <c r="D5" i="131"/>
  <c r="G5" i="141"/>
  <c r="D5" i="130"/>
  <c r="A21" i="150"/>
  <c r="G6" i="142"/>
  <c r="G5" i="130"/>
  <c r="G5" i="131"/>
  <c r="A10" i="150"/>
  <c r="B20" i="131"/>
  <c r="A12" i="150"/>
  <c r="A13" i="150"/>
  <c r="I5" i="130"/>
  <c r="K6" i="142"/>
  <c r="I5" i="131"/>
  <c r="K5" i="141"/>
  <c r="A19" i="150"/>
  <c r="B5" i="131"/>
  <c r="B5" i="130"/>
  <c r="D16" i="131"/>
  <c r="G11" i="142"/>
  <c r="A24" i="13" l="1"/>
  <c r="D5" i="141" l="1"/>
  <c r="D6" i="142"/>
  <c r="Y25" i="13"/>
  <c r="T25" i="13"/>
  <c r="A25" i="13"/>
  <c r="AU25" i="13"/>
  <c r="R25" i="13"/>
  <c r="W25" i="13"/>
  <c r="AM25" i="13"/>
  <c r="AN25" i="13"/>
  <c r="Z25" i="13"/>
  <c r="U25" i="13"/>
  <c r="AK25" i="13"/>
  <c r="A23" i="13"/>
  <c r="AP24" i="13"/>
  <c r="D11" i="142" s="1"/>
  <c r="AV24" i="13"/>
  <c r="X24" i="13"/>
  <c r="AJ25" i="13"/>
  <c r="AL25" i="13"/>
  <c r="AB25" i="13"/>
  <c r="AP25" i="13"/>
  <c r="S25" i="13"/>
  <c r="X25" i="13"/>
  <c r="AU24" i="13"/>
  <c r="AQ25" i="13"/>
  <c r="W24" i="13"/>
  <c r="H25" i="13"/>
  <c r="AO24" i="13"/>
  <c r="D10" i="142" s="1"/>
  <c r="AC24" i="13"/>
  <c r="D8" i="142" s="1"/>
  <c r="Y24" i="13"/>
  <c r="T24" i="13"/>
  <c r="D11" i="141" s="1"/>
  <c r="AX24" i="13"/>
  <c r="I25" i="13"/>
  <c r="AX25" i="13"/>
  <c r="AO25" i="13"/>
  <c r="AC25" i="13"/>
  <c r="AQ24" i="13"/>
  <c r="D12" i="142" s="1"/>
  <c r="AV25" i="13"/>
  <c r="AJ24" i="13"/>
  <c r="D15" i="141" s="1"/>
  <c r="Z24" i="13"/>
  <c r="AR25" i="13"/>
  <c r="V25" i="13"/>
  <c r="AK24" i="13"/>
  <c r="D16" i="141" s="1"/>
  <c r="U24" i="13"/>
  <c r="D12" i="141" s="1"/>
  <c r="AR24" i="13"/>
  <c r="D14" i="142" s="1"/>
  <c r="C5" i="141" l="1"/>
  <c r="C6" i="142"/>
  <c r="AM24" i="13"/>
  <c r="D18" i="141" s="1"/>
  <c r="AX23" i="13"/>
  <c r="AQ23" i="13"/>
  <c r="C12" i="142" s="1"/>
  <c r="H24" i="13"/>
  <c r="D6" i="141" s="1"/>
  <c r="R24" i="13"/>
  <c r="D9" i="141" s="1"/>
  <c r="W23" i="13"/>
  <c r="Y23" i="13"/>
  <c r="AY24" i="13"/>
  <c r="AL24" i="13"/>
  <c r="D17" i="141" s="1"/>
  <c r="AZ25" i="13"/>
  <c r="AY25" i="13"/>
  <c r="AP23" i="13"/>
  <c r="C11" i="142" s="1"/>
  <c r="S24" i="13"/>
  <c r="D10" i="141" s="1"/>
  <c r="X23" i="13"/>
  <c r="A22" i="13"/>
  <c r="AU23" i="13"/>
  <c r="V24" i="13"/>
  <c r="D13" i="141" s="1"/>
  <c r="AB24" i="13"/>
  <c r="D9" i="142" s="1"/>
  <c r="Z23" i="13"/>
  <c r="AT24" i="13"/>
  <c r="AW24" i="13"/>
  <c r="AZ24" i="13"/>
  <c r="D16" i="142" s="1"/>
  <c r="AO23" i="13"/>
  <c r="C10" i="142" s="1"/>
  <c r="AW25" i="13"/>
  <c r="AT25" i="13"/>
  <c r="I24" i="13"/>
  <c r="D7" i="141" s="1"/>
  <c r="AN24" i="13"/>
  <c r="D19" i="141" s="1"/>
  <c r="AV23" i="13"/>
  <c r="AS24" i="13"/>
  <c r="D15" i="142" s="1"/>
  <c r="AS25" i="13"/>
  <c r="AL23" i="13"/>
  <c r="C17" i="141" s="1"/>
  <c r="V23" i="13"/>
  <c r="C13" i="141" s="1"/>
  <c r="B6" i="142" l="1"/>
  <c r="B5" i="141"/>
  <c r="X22" i="13"/>
  <c r="AP22" i="13"/>
  <c r="B11" i="142" s="1"/>
  <c r="AJ23" i="13"/>
  <c r="C15" i="141" s="1"/>
  <c r="AQ22" i="13"/>
  <c r="B12" i="142" s="1"/>
  <c r="AB23" i="13"/>
  <c r="C9" i="142" s="1"/>
  <c r="AT23" i="13"/>
  <c r="AW23" i="13"/>
  <c r="AU22" i="13"/>
  <c r="I23" i="13"/>
  <c r="C7" i="141" s="1"/>
  <c r="U23" i="13"/>
  <c r="C12" i="141" s="1"/>
  <c r="Z22" i="13"/>
  <c r="AX22" i="13"/>
  <c r="AK23" i="13"/>
  <c r="C16" i="141" s="1"/>
  <c r="H23" i="13"/>
  <c r="C6" i="141" s="1"/>
  <c r="AM23" i="13"/>
  <c r="C18" i="141" s="1"/>
  <c r="AY23" i="13"/>
  <c r="Y22" i="13"/>
  <c r="T23" i="13"/>
  <c r="C11" i="141" s="1"/>
  <c r="AV22" i="13"/>
  <c r="AZ23" i="13"/>
  <c r="C16" i="142" s="1"/>
  <c r="AR23" i="13"/>
  <c r="C14" i="142" s="1"/>
  <c r="AO22" i="13"/>
  <c r="B10" i="142" s="1"/>
  <c r="AC23" i="13"/>
  <c r="C8" i="142" s="1"/>
  <c r="AN23" i="13"/>
  <c r="C19" i="141" s="1"/>
  <c r="S23" i="13"/>
  <c r="C10" i="141" s="1"/>
  <c r="AS23" i="13"/>
  <c r="C15" i="142" s="1"/>
  <c r="R23" i="13"/>
  <c r="C9" i="141" s="1"/>
  <c r="W22" i="13"/>
  <c r="AH22" i="13"/>
  <c r="AK22" i="13"/>
  <c r="B16" i="141" s="1"/>
  <c r="AR22" i="13"/>
  <c r="B14" i="142" s="1"/>
  <c r="AN22" i="13"/>
  <c r="B19" i="141" s="1"/>
  <c r="P22" i="13"/>
  <c r="Q22" i="13"/>
  <c r="AM17" i="13" l="1"/>
  <c r="AH17" i="13"/>
  <c r="AG22" i="13"/>
  <c r="AG25" i="13"/>
  <c r="AG24" i="13"/>
  <c r="AG23" i="13"/>
  <c r="U16" i="13"/>
  <c r="Z16" i="13"/>
  <c r="P16" i="13"/>
  <c r="X12" i="13"/>
  <c r="S12" i="13"/>
  <c r="N12" i="13"/>
  <c r="AM18" i="13"/>
  <c r="AH18" i="13"/>
  <c r="AM15" i="13"/>
  <c r="AH15" i="13"/>
  <c r="M24" i="13"/>
  <c r="M25" i="13"/>
  <c r="M23" i="13"/>
  <c r="N13" i="13"/>
  <c r="S13" i="13"/>
  <c r="X13" i="13"/>
  <c r="AR17" i="13"/>
  <c r="Q25" i="13"/>
  <c r="Q24" i="13"/>
  <c r="Q23" i="13"/>
  <c r="AL11" i="13"/>
  <c r="AG11" i="13"/>
  <c r="H14" i="13"/>
  <c r="E14" i="13"/>
  <c r="AK16" i="13"/>
  <c r="AF16" i="13"/>
  <c r="T22" i="13"/>
  <c r="B11" i="141" s="1"/>
  <c r="T21" i="13"/>
  <c r="O21" i="13"/>
  <c r="Y21" i="13"/>
  <c r="P10" i="13"/>
  <c r="Z10" i="13"/>
  <c r="U10" i="13"/>
  <c r="AX12" i="13"/>
  <c r="M17" i="13"/>
  <c r="W17" i="13"/>
  <c r="R17" i="13"/>
  <c r="AI19" i="13"/>
  <c r="AN19" i="13"/>
  <c r="AB22" i="13"/>
  <c r="B9" i="142" s="1"/>
  <c r="AP21" i="13"/>
  <c r="AB21" i="13"/>
  <c r="AA21" i="13"/>
  <c r="X14" i="13"/>
  <c r="N14" i="13"/>
  <c r="S14" i="13"/>
  <c r="AR18" i="13"/>
  <c r="X11" i="13"/>
  <c r="N11" i="13"/>
  <c r="S11" i="13"/>
  <c r="AR15" i="13"/>
  <c r="AL20" i="13"/>
  <c r="AG20" i="13"/>
  <c r="AR13" i="13"/>
  <c r="AU16" i="13"/>
  <c r="Q18" i="13"/>
  <c r="V18" i="13"/>
  <c r="AC20" i="13"/>
  <c r="AO20" i="13"/>
  <c r="AO19" i="13"/>
  <c r="AC19" i="13"/>
  <c r="AC10" i="13"/>
  <c r="AO10" i="13"/>
  <c r="A13" i="13"/>
  <c r="AX15" i="13"/>
  <c r="R20" i="13"/>
  <c r="M20" i="13"/>
  <c r="W20" i="13"/>
  <c r="AE24" i="13"/>
  <c r="AE23" i="13"/>
  <c r="AE25" i="13"/>
  <c r="Q17" i="13"/>
  <c r="V17" i="13"/>
  <c r="AE11" i="13"/>
  <c r="AJ11" i="13"/>
  <c r="AU15" i="13"/>
  <c r="T19" i="13"/>
  <c r="O19" i="13"/>
  <c r="Y19" i="13"/>
  <c r="AS22" i="13"/>
  <c r="B15" i="142" s="1"/>
  <c r="AE22" i="13"/>
  <c r="V20" i="13"/>
  <c r="Q20" i="13"/>
  <c r="D18" i="13"/>
  <c r="I18" i="13"/>
  <c r="AR19" i="13"/>
  <c r="P11" i="13"/>
  <c r="Z11" i="13"/>
  <c r="U11" i="13"/>
  <c r="AX13" i="13"/>
  <c r="M18" i="13"/>
  <c r="R18" i="13"/>
  <c r="W18" i="13"/>
  <c r="AN20" i="13"/>
  <c r="AI20" i="13"/>
  <c r="D22" i="13"/>
  <c r="D24" i="13"/>
  <c r="D25" i="13"/>
  <c r="D23" i="13"/>
  <c r="AP11" i="13"/>
  <c r="AB11" i="13"/>
  <c r="AA11" i="13"/>
  <c r="AQ16" i="13"/>
  <c r="I19" i="13"/>
  <c r="D19" i="13"/>
  <c r="AJ22" i="13"/>
  <c r="B15" i="141" s="1"/>
  <c r="AE21" i="13"/>
  <c r="AJ21" i="13"/>
  <c r="AK10" i="13"/>
  <c r="AF10" i="13"/>
  <c r="Y15" i="13"/>
  <c r="O15" i="13"/>
  <c r="T15" i="13"/>
  <c r="U12" i="13"/>
  <c r="Z12" i="13"/>
  <c r="P12" i="13"/>
  <c r="AX14" i="13"/>
  <c r="R19" i="13"/>
  <c r="M19" i="13"/>
  <c r="W19" i="13"/>
  <c r="AN21" i="13"/>
  <c r="AI21" i="13"/>
  <c r="AX11" i="13"/>
  <c r="M16" i="13"/>
  <c r="W16" i="13"/>
  <c r="R16" i="13"/>
  <c r="AI18" i="13"/>
  <c r="AN18" i="13"/>
  <c r="AP20" i="13"/>
  <c r="AB20" i="13"/>
  <c r="AA20" i="13"/>
  <c r="A11" i="13"/>
  <c r="M14" i="13"/>
  <c r="W14" i="13"/>
  <c r="R14" i="13"/>
  <c r="AG18" i="13"/>
  <c r="AL18" i="13"/>
  <c r="E21" i="13"/>
  <c r="H21" i="13"/>
  <c r="R21" i="13"/>
  <c r="W21" i="13"/>
  <c r="M21" i="13"/>
  <c r="O11" i="13"/>
  <c r="T11" i="13"/>
  <c r="Y11" i="13"/>
  <c r="H11" i="13"/>
  <c r="E11" i="13"/>
  <c r="P13" i="13"/>
  <c r="Z13" i="13"/>
  <c r="U13" i="13"/>
  <c r="T18" i="13"/>
  <c r="Y18" i="13"/>
  <c r="O18" i="13"/>
  <c r="O23" i="13"/>
  <c r="O25" i="13"/>
  <c r="O24" i="13"/>
  <c r="AM20" i="13"/>
  <c r="AH20" i="13"/>
  <c r="A12" i="13"/>
  <c r="E12" i="13"/>
  <c r="H12" i="13"/>
  <c r="AI15" i="13"/>
  <c r="AN15" i="13"/>
  <c r="AJ19" i="13"/>
  <c r="AE19" i="13"/>
  <c r="AZ22" i="13"/>
  <c r="B16" i="142" s="1"/>
  <c r="AT22" i="13"/>
  <c r="AW22" i="13"/>
  <c r="AV11" i="13"/>
  <c r="AE20" i="13"/>
  <c r="AJ20" i="13"/>
  <c r="AP17" i="13"/>
  <c r="AA17" i="13"/>
  <c r="AB17" i="13"/>
  <c r="S15" i="13"/>
  <c r="X15" i="13"/>
  <c r="N15" i="13"/>
  <c r="A18" i="13"/>
  <c r="AF11" i="13"/>
  <c r="AK11" i="13"/>
  <c r="O16" i="13"/>
  <c r="T16" i="13"/>
  <c r="Y16" i="13"/>
  <c r="AV12" i="13"/>
  <c r="AM14" i="13"/>
  <c r="AH14" i="13"/>
  <c r="AU17" i="13"/>
  <c r="Q19" i="13"/>
  <c r="V19" i="13"/>
  <c r="AC22" i="13"/>
  <c r="B8" i="142" s="1"/>
  <c r="AC21" i="13"/>
  <c r="AO21" i="13"/>
  <c r="AQ10" i="13"/>
  <c r="I13" i="13"/>
  <c r="D13" i="13"/>
  <c r="AJ15" i="13"/>
  <c r="AE15" i="13"/>
  <c r="N20" i="13"/>
  <c r="S20" i="13"/>
  <c r="X20" i="13"/>
  <c r="E10" i="13"/>
  <c r="H10" i="13"/>
  <c r="AF12" i="13"/>
  <c r="AK12" i="13"/>
  <c r="Y17" i="13"/>
  <c r="O17" i="13"/>
  <c r="T17" i="13"/>
  <c r="Y14" i="13"/>
  <c r="O14" i="13"/>
  <c r="T14" i="13"/>
  <c r="AV21" i="13"/>
  <c r="A19" i="13"/>
  <c r="T12" i="13"/>
  <c r="Y12" i="13"/>
  <c r="O12" i="13"/>
  <c r="AI16" i="13"/>
  <c r="AN16" i="13"/>
  <c r="AP18" i="13"/>
  <c r="AB18" i="13"/>
  <c r="AA18" i="13"/>
  <c r="E25" i="13"/>
  <c r="E24" i="13"/>
  <c r="E23" i="13"/>
  <c r="M13" i="13"/>
  <c r="W13" i="13"/>
  <c r="R13" i="13"/>
  <c r="AK13" i="13"/>
  <c r="AF13" i="13"/>
  <c r="D16" i="13"/>
  <c r="I16" i="13"/>
  <c r="AE18" i="13"/>
  <c r="AJ18" i="13"/>
  <c r="S16" i="13"/>
  <c r="N16" i="13"/>
  <c r="X16" i="13"/>
  <c r="O22" i="13"/>
  <c r="H22" i="13"/>
  <c r="B6" i="141" s="1"/>
  <c r="AU20" i="13"/>
  <c r="Q11" i="13"/>
  <c r="V11" i="13"/>
  <c r="AX18" i="13"/>
  <c r="AR16" i="13"/>
  <c r="AL22" i="13"/>
  <c r="B17" i="141" s="1"/>
  <c r="AG21" i="13"/>
  <c r="AL21" i="13"/>
  <c r="AU18" i="13"/>
  <c r="AQ11" i="13"/>
  <c r="D14" i="13"/>
  <c r="I14" i="13"/>
  <c r="AE16" i="13"/>
  <c r="AJ16" i="13"/>
  <c r="S22" i="13"/>
  <c r="B10" i="141" s="1"/>
  <c r="N21" i="13"/>
  <c r="S21" i="13"/>
  <c r="X21" i="13"/>
  <c r="X10" i="13"/>
  <c r="N10" i="13"/>
  <c r="S10" i="13"/>
  <c r="AR14" i="13"/>
  <c r="AG19" i="13"/>
  <c r="AL19" i="13"/>
  <c r="AU11" i="13"/>
  <c r="V13" i="13"/>
  <c r="Q13" i="13"/>
  <c r="AO15" i="13"/>
  <c r="AC15" i="13"/>
  <c r="P18" i="13"/>
  <c r="Z18" i="13"/>
  <c r="U18" i="13"/>
  <c r="AX20" i="13"/>
  <c r="N22" i="13"/>
  <c r="N24" i="13"/>
  <c r="N25" i="13"/>
  <c r="N23" i="13"/>
  <c r="AQ12" i="13"/>
  <c r="D15" i="13"/>
  <c r="I15" i="13"/>
  <c r="AJ17" i="13"/>
  <c r="AE17" i="13"/>
  <c r="I12" i="13"/>
  <c r="D12" i="13"/>
  <c r="AE14" i="13"/>
  <c r="AJ14" i="13"/>
  <c r="N19" i="13"/>
  <c r="S19" i="13"/>
  <c r="X19" i="13"/>
  <c r="I10" i="13"/>
  <c r="D10" i="13"/>
  <c r="AJ12" i="13"/>
  <c r="AE12" i="13"/>
  <c r="AV19" i="13"/>
  <c r="AM22" i="13"/>
  <c r="B18" i="141" s="1"/>
  <c r="AM21" i="13"/>
  <c r="AH21" i="13"/>
  <c r="A17" i="13"/>
  <c r="AQ14" i="13"/>
  <c r="AH11" i="13"/>
  <c r="AM11" i="13"/>
  <c r="AQ13" i="13"/>
  <c r="Q16" i="13"/>
  <c r="V16" i="13"/>
  <c r="AO18" i="13"/>
  <c r="AC18" i="13"/>
  <c r="A21" i="13"/>
  <c r="AM12" i="13"/>
  <c r="AH12" i="13"/>
  <c r="AR20" i="13"/>
  <c r="E22" i="13"/>
  <c r="AV15" i="13"/>
  <c r="AC13" i="13"/>
  <c r="AO13" i="13"/>
  <c r="AU21" i="13"/>
  <c r="AV13" i="13"/>
  <c r="AU12" i="13"/>
  <c r="V14" i="13"/>
  <c r="Q14" i="13"/>
  <c r="AO16" i="13"/>
  <c r="AC16" i="13"/>
  <c r="Z19" i="13"/>
  <c r="P19" i="13"/>
  <c r="U19" i="13"/>
  <c r="AX21" i="13"/>
  <c r="AX10" i="13"/>
  <c r="W15" i="13"/>
  <c r="M15" i="13"/>
  <c r="R15" i="13"/>
  <c r="AI17" i="13"/>
  <c r="AN17" i="13"/>
  <c r="AP19" i="13"/>
  <c r="AA19" i="13"/>
  <c r="AB19" i="13"/>
  <c r="AF22" i="13"/>
  <c r="AF24" i="13"/>
  <c r="AF25" i="13"/>
  <c r="AF23" i="13"/>
  <c r="AG13" i="13"/>
  <c r="AL13" i="13"/>
  <c r="E16" i="13"/>
  <c r="H16" i="13"/>
  <c r="AF18" i="13"/>
  <c r="AK18" i="13"/>
  <c r="AH10" i="13"/>
  <c r="AM10" i="13"/>
  <c r="AU13" i="13"/>
  <c r="Q15" i="13"/>
  <c r="V15" i="13"/>
  <c r="AC17" i="13"/>
  <c r="AO17" i="13"/>
  <c r="P20" i="13"/>
  <c r="Z20" i="13"/>
  <c r="U20" i="13"/>
  <c r="AU10" i="13"/>
  <c r="V12" i="13"/>
  <c r="Q12" i="13"/>
  <c r="AO14" i="13"/>
  <c r="AC14" i="13"/>
  <c r="U17" i="13"/>
  <c r="P17" i="13"/>
  <c r="Z17" i="13"/>
  <c r="AX19" i="13"/>
  <c r="A16" i="13"/>
  <c r="V10" i="13"/>
  <c r="Q10" i="13"/>
  <c r="AO12" i="13"/>
  <c r="AC12" i="13"/>
  <c r="A15" i="13"/>
  <c r="S17" i="13"/>
  <c r="X17" i="13"/>
  <c r="N17" i="13"/>
  <c r="AR21" i="13"/>
  <c r="A20" i="13"/>
  <c r="AX16" i="13"/>
  <c r="AR11" i="13"/>
  <c r="AU14" i="13"/>
  <c r="AG16" i="13"/>
  <c r="AL16" i="13"/>
  <c r="E19" i="13"/>
  <c r="H19" i="13"/>
  <c r="U22" i="13"/>
  <c r="B12" i="141" s="1"/>
  <c r="P21" i="13"/>
  <c r="U21" i="13"/>
  <c r="Z21" i="13"/>
  <c r="D17" i="13"/>
  <c r="I17" i="13"/>
  <c r="AH13" i="13"/>
  <c r="AM13" i="13"/>
  <c r="AJ10" i="13"/>
  <c r="AE10" i="13"/>
  <c r="AG14" i="13"/>
  <c r="AL14" i="13"/>
  <c r="E17" i="13"/>
  <c r="H17" i="13"/>
  <c r="AK19" i="13"/>
  <c r="AF19" i="13"/>
  <c r="Y13" i="13"/>
  <c r="O13" i="13"/>
  <c r="T13" i="13"/>
  <c r="AV20" i="13"/>
  <c r="P25" i="13"/>
  <c r="P24" i="13"/>
  <c r="P23" i="13"/>
  <c r="AI11" i="13"/>
  <c r="AN11" i="13"/>
  <c r="AB13" i="13"/>
  <c r="AA13" i="13"/>
  <c r="AP13" i="13"/>
  <c r="AQ18" i="13"/>
  <c r="I21" i="13"/>
  <c r="D21" i="13"/>
  <c r="AR10" i="13"/>
  <c r="AL15" i="13"/>
  <c r="AG15" i="13"/>
  <c r="E18" i="13"/>
  <c r="H18" i="13"/>
  <c r="AF20" i="13"/>
  <c r="AK20" i="13"/>
  <c r="AG12" i="13"/>
  <c r="AL12" i="13"/>
  <c r="E15" i="13"/>
  <c r="H15" i="13"/>
  <c r="AF17" i="13"/>
  <c r="AK17" i="13"/>
  <c r="AG10" i="13"/>
  <c r="AL10" i="13"/>
  <c r="H13" i="13"/>
  <c r="E13" i="13"/>
  <c r="U15" i="13"/>
  <c r="P15" i="13"/>
  <c r="Z15" i="13"/>
  <c r="AX17" i="13"/>
  <c r="AO11" i="13"/>
  <c r="AC11" i="13"/>
  <c r="M12" i="13"/>
  <c r="R12" i="13"/>
  <c r="W12" i="13"/>
  <c r="AA16" i="13"/>
  <c r="AP16" i="13"/>
  <c r="AB16" i="13"/>
  <c r="AF21" i="13"/>
  <c r="AK21" i="13"/>
  <c r="A14" i="13"/>
  <c r="AL17" i="13"/>
  <c r="AG17" i="13"/>
  <c r="M22" i="13"/>
  <c r="AV16" i="13"/>
  <c r="AQ15" i="13"/>
  <c r="AF14" i="13"/>
  <c r="AK14" i="13"/>
  <c r="M10" i="13"/>
  <c r="R10" i="13"/>
  <c r="W10" i="13"/>
  <c r="AN12" i="13"/>
  <c r="AI12" i="13"/>
  <c r="AP14" i="13"/>
  <c r="AA14" i="13"/>
  <c r="AB14" i="13"/>
  <c r="AQ19" i="13"/>
  <c r="AA22" i="13"/>
  <c r="AA24" i="13"/>
  <c r="AA25" i="13"/>
  <c r="AA23" i="13"/>
  <c r="I11" i="13"/>
  <c r="D11" i="13"/>
  <c r="AE13" i="13"/>
  <c r="AJ13" i="13"/>
  <c r="N18" i="13"/>
  <c r="X18" i="13"/>
  <c r="S18" i="13"/>
  <c r="AV14" i="13"/>
  <c r="AH16" i="13"/>
  <c r="AM16" i="13"/>
  <c r="AU19" i="13"/>
  <c r="Q21" i="13"/>
  <c r="AY22" i="13"/>
  <c r="V21" i="13"/>
  <c r="W11" i="13"/>
  <c r="M11" i="13"/>
  <c r="R11" i="13"/>
  <c r="AI13" i="13"/>
  <c r="AN13" i="13"/>
  <c r="AA15" i="13"/>
  <c r="AP15" i="13"/>
  <c r="AB15" i="13"/>
  <c r="AQ20" i="13"/>
  <c r="AI10" i="13"/>
  <c r="AN10" i="13"/>
  <c r="AA12" i="13"/>
  <c r="AP12" i="13"/>
  <c r="AB12" i="13"/>
  <c r="AQ17" i="13"/>
  <c r="I20" i="13"/>
  <c r="D20" i="13"/>
  <c r="AI22" i="13"/>
  <c r="AI25" i="13"/>
  <c r="AI24" i="13"/>
  <c r="AI23" i="13"/>
  <c r="AA10" i="13"/>
  <c r="AP10" i="13"/>
  <c r="AB10" i="13"/>
  <c r="AF15" i="13"/>
  <c r="AK15" i="13"/>
  <c r="T20" i="13"/>
  <c r="O20" i="13"/>
  <c r="Y20" i="13"/>
  <c r="E20" i="13"/>
  <c r="H20" i="13"/>
  <c r="Y10" i="13"/>
  <c r="O10" i="13"/>
  <c r="T10" i="13"/>
  <c r="AN14" i="13"/>
  <c r="AI14" i="13"/>
  <c r="AV17" i="13"/>
  <c r="AM19" i="13"/>
  <c r="AH19" i="13"/>
  <c r="AQ21" i="13"/>
  <c r="AR12" i="13"/>
  <c r="A10" i="13"/>
  <c r="AV10" i="13"/>
  <c r="U14" i="13"/>
  <c r="P14" i="13"/>
  <c r="Z14" i="13"/>
  <c r="AV18" i="13"/>
  <c r="AH24" i="13"/>
  <c r="AH25" i="13"/>
  <c r="AH23" i="13"/>
  <c r="R22" i="13"/>
  <c r="B9" i="141" s="1"/>
  <c r="V22" i="13"/>
  <c r="B13" i="141" s="1"/>
  <c r="I22" i="13"/>
  <c r="B7" i="141" s="1"/>
  <c r="X29" i="13" l="1"/>
  <c r="X28" i="13"/>
  <c r="AO29" i="13"/>
  <c r="AO28" i="13"/>
  <c r="O28" i="13"/>
  <c r="O29" i="13"/>
  <c r="AL28" i="13"/>
  <c r="AL29" i="13"/>
  <c r="AM28" i="13"/>
  <c r="AM29" i="13"/>
  <c r="H28" i="13"/>
  <c r="H29" i="13"/>
  <c r="Y29" i="13"/>
  <c r="Y28" i="13"/>
  <c r="W29" i="13"/>
  <c r="W28" i="13"/>
  <c r="AG28" i="13"/>
  <c r="AG29" i="13"/>
  <c r="AH28" i="13"/>
  <c r="AH29" i="13"/>
  <c r="E29" i="13"/>
  <c r="E28" i="13"/>
  <c r="AC29" i="13"/>
  <c r="AC28" i="13"/>
  <c r="T29" i="13"/>
  <c r="T28" i="13"/>
  <c r="AB29" i="13"/>
  <c r="AB28" i="13"/>
  <c r="R29" i="13"/>
  <c r="R28" i="13"/>
  <c r="AQ28" i="13"/>
  <c r="AQ29" i="13"/>
  <c r="AV28" i="13"/>
  <c r="AV29" i="13"/>
  <c r="AP28" i="13"/>
  <c r="AP29" i="13"/>
  <c r="M28" i="13"/>
  <c r="M29" i="13"/>
  <c r="AR29" i="13"/>
  <c r="AR28" i="13"/>
  <c r="AU29" i="13"/>
  <c r="AU28" i="13"/>
  <c r="U29" i="13"/>
  <c r="U28" i="13"/>
  <c r="AI29" i="13"/>
  <c r="AI28" i="13"/>
  <c r="V28" i="13"/>
  <c r="V29" i="13"/>
  <c r="AA28" i="13"/>
  <c r="AA29" i="13"/>
  <c r="AE28" i="13"/>
  <c r="AE29" i="13"/>
  <c r="AF29" i="13"/>
  <c r="AF28" i="13"/>
  <c r="Z29" i="13"/>
  <c r="Z28" i="13"/>
  <c r="AJ29" i="13"/>
  <c r="AJ28" i="13"/>
  <c r="Q29" i="13"/>
  <c r="Q28" i="13"/>
  <c r="D29" i="13"/>
  <c r="D28" i="13"/>
  <c r="S28" i="13"/>
  <c r="S29" i="13"/>
  <c r="AK28" i="13"/>
  <c r="AK29" i="13"/>
  <c r="P28" i="13"/>
  <c r="P29" i="13"/>
  <c r="AN29" i="13"/>
  <c r="AN28" i="13"/>
  <c r="I28" i="13"/>
  <c r="I29" i="13"/>
  <c r="N28" i="13"/>
  <c r="N29" i="13"/>
  <c r="AX29" i="13"/>
  <c r="AX28" i="13"/>
  <c r="AS21" i="13"/>
  <c r="AZ19" i="13"/>
  <c r="AY19" i="13"/>
  <c r="AS19" i="13"/>
  <c r="AS17" i="13"/>
  <c r="AT15" i="13"/>
  <c r="AW15" i="13"/>
  <c r="AS18" i="13"/>
  <c r="AT14" i="13"/>
  <c r="AW14" i="13"/>
  <c r="AZ11" i="13"/>
  <c r="AY11" i="13"/>
  <c r="AZ17" i="13"/>
  <c r="AY17" i="13"/>
  <c r="AZ18" i="13"/>
  <c r="AY18" i="13"/>
  <c r="AZ14" i="13"/>
  <c r="AY14" i="13"/>
  <c r="AT17" i="13"/>
  <c r="AW17" i="13"/>
  <c r="AT16" i="13"/>
  <c r="AW16" i="13"/>
  <c r="AS10" i="13"/>
  <c r="AS15" i="13"/>
  <c r="AZ16" i="13"/>
  <c r="AY16" i="13"/>
  <c r="AT20" i="13"/>
  <c r="AW20" i="13"/>
  <c r="AZ13" i="13"/>
  <c r="AY13" i="13"/>
  <c r="AS11" i="13"/>
  <c r="AZ20" i="13"/>
  <c r="AY20" i="13"/>
  <c r="AZ15" i="13"/>
  <c r="AY15" i="13"/>
  <c r="AZ10" i="13"/>
  <c r="AY10" i="13"/>
  <c r="AT19" i="13"/>
  <c r="AW19" i="13"/>
  <c r="AZ12" i="13"/>
  <c r="AY12" i="13"/>
  <c r="AS13" i="13"/>
  <c r="AS20" i="13"/>
  <c r="AS12" i="13"/>
  <c r="AZ21" i="13"/>
  <c r="AY21" i="13"/>
  <c r="AT10" i="13"/>
  <c r="AW10" i="13"/>
  <c r="AT21" i="13"/>
  <c r="AW21" i="13"/>
  <c r="AS14" i="13"/>
  <c r="AS16" i="13"/>
  <c r="AT18" i="13"/>
  <c r="AW18" i="13"/>
  <c r="AT11" i="13"/>
  <c r="AW11" i="13"/>
  <c r="AT13" i="13"/>
  <c r="AW13" i="13"/>
  <c r="AT12" i="13"/>
  <c r="AW12" i="13"/>
  <c r="AZ28" i="13" l="1"/>
  <c r="AZ29" i="13"/>
  <c r="AS28" i="13"/>
  <c r="AS29" i="13"/>
  <c r="AY28" i="13"/>
  <c r="AY29" i="13"/>
  <c r="AT28" i="13"/>
  <c r="AT29" i="13"/>
  <c r="AW28" i="13"/>
  <c r="AW29" i="13"/>
</calcChain>
</file>

<file path=xl/sharedStrings.xml><?xml version="1.0" encoding="utf-8"?>
<sst xmlns="http://schemas.openxmlformats.org/spreadsheetml/2006/main" count="246" uniqueCount="137">
  <si>
    <t>scenari per le economie locali - prometeia</t>
  </si>
  <si>
    <t xml:space="preserve">Aggiornamento trimestrale automatico </t>
  </si>
  <si>
    <t>source: foglio</t>
  </si>
  <si>
    <t>i</t>
  </si>
  <si>
    <t>vq</t>
  </si>
  <si>
    <t>j</t>
  </si>
  <si>
    <t>pr</t>
  </si>
  <si>
    <t>Pil tasso di variazione e numero indice (2000=100)</t>
  </si>
  <si>
    <t>tassi di variazione e numeri indice del valore aggiunto settoriale (2000=100)</t>
  </si>
  <si>
    <t>tasso di variazione delle variabili di conto economico</t>
  </si>
  <si>
    <t>tasso di variazione del valore aggiunto settoriale</t>
  </si>
  <si>
    <t>evoluzione della composizione del valore aggiunto</t>
  </si>
  <si>
    <t>controllo</t>
  </si>
  <si>
    <t>Indice</t>
  </si>
  <si>
    <t>var %</t>
  </si>
  <si>
    <t>Emilia-Romagna</t>
  </si>
  <si>
    <t>Unita' di lavoro</t>
  </si>
  <si>
    <t>Mercato del lavoro 2</t>
  </si>
  <si>
    <t>Produttività e capacità di spesa</t>
  </si>
  <si>
    <t>Commercio estero</t>
  </si>
  <si>
    <t>Ita=100</t>
  </si>
  <si>
    <t>Anno</t>
  </si>
  <si>
    <t>ER</t>
  </si>
  <si>
    <t>X indice</t>
  </si>
  <si>
    <t>M Indice</t>
  </si>
  <si>
    <t>Domanda interna</t>
  </si>
  <si>
    <t>Prodotto interno lordo</t>
  </si>
  <si>
    <t>Import</t>
  </si>
  <si>
    <t>Export</t>
  </si>
  <si>
    <t>Consumi famiglie</t>
  </si>
  <si>
    <t>Investimenti fissi lordi</t>
  </si>
  <si>
    <t xml:space="preserve">Spesa per consumi delle AAPP e delle ISP  </t>
  </si>
  <si>
    <t>Agricoltura</t>
  </si>
  <si>
    <t>Industria</t>
  </si>
  <si>
    <t>Costruzioni</t>
  </si>
  <si>
    <t>Servizi</t>
  </si>
  <si>
    <t>Totale</t>
  </si>
  <si>
    <t>Occupati</t>
  </si>
  <si>
    <t>Forze di lavoro</t>
  </si>
  <si>
    <t>Popolazione presente</t>
  </si>
  <si>
    <t>Tasso di attività</t>
  </si>
  <si>
    <t>Tasso di occupazione</t>
  </si>
  <si>
    <t>Tasso di disoccupazione</t>
  </si>
  <si>
    <t>Reddito disponibile delle famiglie e Istituz.SP (prezzi correnti)</t>
  </si>
  <si>
    <t>esportazioni / valore aggiunto</t>
  </si>
  <si>
    <t>importazioni / valore aggiunto</t>
  </si>
  <si>
    <t>valore aggiunto per abitante ITA=100</t>
  </si>
  <si>
    <t>valore aggiunto per occupato ITA=100</t>
  </si>
  <si>
    <t>Mercato del lavoro</t>
  </si>
  <si>
    <t>Tasso di variazione</t>
  </si>
  <si>
    <t>min</t>
  </si>
  <si>
    <t>MAX</t>
  </si>
  <si>
    <t xml:space="preserve">Mercato del lavoro </t>
  </si>
  <si>
    <t>Tasso</t>
  </si>
  <si>
    <t>Tasso di attivita' (1)</t>
  </si>
  <si>
    <t>Tasso di occupazione (1)</t>
  </si>
  <si>
    <t>Valore aggiunto per abitante (3)</t>
  </si>
  <si>
    <t>Valore aggiunto ai prezzi base (1)</t>
  </si>
  <si>
    <t xml:space="preserve">  Agricoltura</t>
  </si>
  <si>
    <t xml:space="preserve">  Industria</t>
  </si>
  <si>
    <t xml:space="preserve">  Costruzioni</t>
  </si>
  <si>
    <t xml:space="preserve">  Servizi</t>
  </si>
  <si>
    <t xml:space="preserve">  Totale</t>
  </si>
  <si>
    <t>Valore aggiunto per occupato (3)</t>
  </si>
  <si>
    <t>anni grafici internazionali</t>
  </si>
  <si>
    <t>rapporto di previsione - scenari per le economie locali - prometeia</t>
  </si>
  <si>
    <t>database tabelle e grafici</t>
  </si>
  <si>
    <t>2013</t>
  </si>
  <si>
    <t>2014</t>
  </si>
  <si>
    <t>2015</t>
  </si>
  <si>
    <t>2016</t>
  </si>
  <si>
    <t>2017</t>
  </si>
  <si>
    <t xml:space="preserve">  Importazioni di beni (1)</t>
  </si>
  <si>
    <t xml:space="preserve">  Esportazioni di beni (1)</t>
  </si>
  <si>
    <t>pc</t>
  </si>
  <si>
    <t>Analisi trimestrali congiunturali</t>
  </si>
  <si>
    <t>Congiuntura industriale</t>
  </si>
  <si>
    <t>Congiuntura dell'artigianato</t>
  </si>
  <si>
    <t>Congiuntura del commercio al dettaglio</t>
  </si>
  <si>
    <t>Congiuntura delle costruzioni</t>
  </si>
  <si>
    <t>Volume d'affari e produzione aggregati e per classi dimensionali delle imprese.</t>
  </si>
  <si>
    <t>Demografia delle imprese - Movimprese</t>
  </si>
  <si>
    <t>Demografia delle imprese - Imprenditoria estera</t>
  </si>
  <si>
    <t>Demografia delle imprese - Imprenditoria femminile</t>
  </si>
  <si>
    <t>Demografia delle imprese - Imprenditoria giovanile</t>
  </si>
  <si>
    <t>Esportazioni regionali</t>
  </si>
  <si>
    <t>L'andamento delle esportazioni emiliano-romagnole sulla base dei dati Istat.</t>
  </si>
  <si>
    <t>Scenario di previsione Emilia-Romagna</t>
  </si>
  <si>
    <t>Analisi semestrali e annuali</t>
  </si>
  <si>
    <t>Rapporto sull'economia regionale</t>
  </si>
  <si>
    <t>Banche dati</t>
  </si>
  <si>
    <t>Banca dati on-line di Unioncamere Emilia-Romagna</t>
  </si>
  <si>
    <t>Le previsioni macroeconomiche regionali a medio termine. Prometeia.</t>
  </si>
  <si>
    <t>Stato e andamento delle imprese estere, per forma giuridica e settore di attività.</t>
  </si>
  <si>
    <t>Stato e andamento delle imprese femminili, per forma giuridica e settore di attività.</t>
  </si>
  <si>
    <t>La demografia delle imprese, aggregata e per forma giuridica e settore di attività.</t>
  </si>
  <si>
    <t>Stato e andamento delle imprese giovanili, per forma giuridica e settore di attività.</t>
  </si>
  <si>
    <t>Aggiornamento annuale : Prometeia aggiorna a gennaio gli anni allora anch'io : aggiorna il riferimento di riga nella prima riga (46 sostituzioni) | trascina in basso</t>
  </si>
  <si>
    <t>riferimento</t>
  </si>
  <si>
    <t>riga</t>
  </si>
  <si>
    <t>Reddito disp. di famiglie (2)</t>
  </si>
  <si>
    <t>valore aggiunto totale per abitante (migliaia di euro a valori concatenati)</t>
  </si>
  <si>
    <t>valore aggiunto per abitante (milioni di euro, valori correnti)</t>
  </si>
  <si>
    <t>tasso di variazione del valore aggiunto totale ai prezzi base per occupato (milioni di euro, valori concatenati, anno di riferimento 2010)</t>
  </si>
  <si>
    <t>valore aggiunto totale ai prezzi base per occupato (milioni di euro, valori concatenati, anno di riferimento 2010)</t>
  </si>
  <si>
    <t>Unioncamere Emilia-Romagna distribuisce dati statistici attraverso banche dati on line e produce e diffonde analisi economiche. Ecco le principali risorse che distribuiamo on line</t>
  </si>
  <si>
    <t>In sintesi la situazione della congiuntura dell'economia regionale.</t>
  </si>
  <si>
    <t>https://www.ucer.camcom.it/studi-ricerche/analisi/scecoer</t>
  </si>
  <si>
    <t>Fatturato, esportazioni, produzione, ordini per settori e dimensione delle imprese.</t>
  </si>
  <si>
    <t>Fatturato, esportazioni, produzione, ordini dell'artigianato.</t>
  </si>
  <si>
    <t>Vendite e giacenze per settori e classi dimensionali delle imprese.</t>
  </si>
  <si>
    <t>A fine dicembre, l'andamento dettagliato dell'anno, le previsioni e approfondimenti.</t>
  </si>
  <si>
    <t>Free e aggiornati dati nazionali, regionali e provinciali su congiuntura economica, demografia delel imprese e altro ancora</t>
  </si>
  <si>
    <t>La situazione congiunturale dell'economia dell'Emilia-Romagna</t>
  </si>
  <si>
    <t>https://www.ucer.camcom.it/studi-ricerche/analisi/os-congiuntura</t>
  </si>
  <si>
    <t>https://www.ucer.camcom.it/studi-ricerche/analisi/os-congiuntura-artigianato</t>
  </si>
  <si>
    <t>https://www.ucer.camcom.it/studi-ricerche/analisi/os-congiuntura-commercio</t>
  </si>
  <si>
    <t>https://www.ucer.camcom.it/studi-ricerche/analisi/os-congiuntura-costruzioni</t>
  </si>
  <si>
    <t>https://www.ucer.camcom.it/studi-ricerche/analisi/demografia-imprese</t>
  </si>
  <si>
    <t>https://www.ucer.camcom.it/studi-ricerche/analisi/imprenditoria-estera</t>
  </si>
  <si>
    <t>https://www.ucer.camcom.it/studi-ricerche/analisi/imprenditoria-femminile</t>
  </si>
  <si>
    <t>https://www.ucer.camcom.it/studi-ricerche/analisi/imprenditoria-giovanile</t>
  </si>
  <si>
    <t>Addetti delle localizzazioni di impresa</t>
  </si>
  <si>
    <t>L'andamento degli addetti delle localizzazioni di impresa sulla base dei dati Inps.</t>
  </si>
  <si>
    <t>https://www.ucer.camcom.it/studi-ricerche/analisi/addetti-localizzazioni/</t>
  </si>
  <si>
    <t>https://www.ucer.camcom.it/studi-ricerche/analisi/esportazioni-regionali</t>
  </si>
  <si>
    <t>https://www.ucer.camcom.it/studi-ricerche/analisi/scenario-previsione</t>
  </si>
  <si>
    <t>https://www.ucer.camcom.it/studi-ricerche/analisi/rapporto-economia-regionale</t>
  </si>
  <si>
    <t>https://www.ucer.camcom.it/studi-ricerche/dati/bd</t>
  </si>
  <si>
    <t>anni grafici regionali</t>
  </si>
  <si>
    <t>Consumi delle famiglie</t>
  </si>
  <si>
    <t xml:space="preserve">Consumi delle AAPP e delle ISP  </t>
  </si>
  <si>
    <t>Importazioni di beni</t>
  </si>
  <si>
    <t>Esportazioni di beni</t>
  </si>
  <si>
    <t>Valore aggiunto ai prezzi base</t>
  </si>
  <si>
    <t>Reddito disponibile delle famiglie (2)</t>
  </si>
  <si>
    <t>Ferrara e Ravenna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</si>
</sst>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;[Red]\-0.0"/>
    <numFmt numFmtId="165" formatCode="mmmm\ yyyy"/>
    <numFmt numFmtId="166" formatCode="0.0"/>
  </numFmts>
  <fonts count="23" x14ac:knownFonts="1">
    <font>
      <sz val="8"/>
      <color theme="1"/>
      <name val="Arial"/>
      <family val="2"/>
    </font>
    <font>
      <sz val="8"/>
      <name val="Arial"/>
      <family val="2"/>
    </font>
    <font>
      <sz val="16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Calibri"/>
      <family val="2"/>
    </font>
    <font>
      <sz val="8"/>
      <color rgb="FFFF0000"/>
      <name val="Arial"/>
      <family val="2"/>
    </font>
    <font>
      <sz val="16"/>
      <color theme="1"/>
      <name val="Arial"/>
      <family val="2"/>
    </font>
    <font>
      <sz val="9"/>
      <color theme="1"/>
      <name val="Arial"/>
      <family val="2"/>
    </font>
    <font>
      <sz val="10"/>
      <color rgb="FFC00000"/>
      <name val="Arial"/>
      <family val="2"/>
    </font>
    <font>
      <b/>
      <sz val="8"/>
      <color theme="6" tint="-0.499984740745262"/>
      <name val="Arial"/>
      <family val="2"/>
    </font>
    <font>
      <sz val="8"/>
      <color rgb="FFFF66FF"/>
      <name val="Arial"/>
      <family val="2"/>
    </font>
    <font>
      <sz val="8"/>
      <color theme="6" tint="-0.499984740745262"/>
      <name val="Arial"/>
      <family val="2"/>
    </font>
    <font>
      <sz val="18"/>
      <color rgb="FFC00000"/>
      <name val="Arial"/>
      <family val="2"/>
    </font>
    <font>
      <sz val="16"/>
      <color theme="6" tint="-0.499984740745262"/>
      <name val="Arial"/>
      <family val="2"/>
    </font>
    <font>
      <sz val="8"/>
      <color rgb="FFCC00CC"/>
      <name val="Arial"/>
      <family val="2"/>
    </font>
    <font>
      <sz val="14"/>
      <color theme="1" tint="0.499984740745262"/>
      <name val="Arial"/>
      <family val="2"/>
    </font>
    <font>
      <sz val="36"/>
      <color rgb="FFC00000"/>
      <name val="Arial"/>
      <family val="2"/>
    </font>
    <font>
      <b/>
      <sz val="10"/>
      <color rgb="FFC00000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  <font>
      <sz val="10"/>
      <color theme="1"/>
      <name val="Arial"/>
      <family val="2"/>
    </font>
    <font>
      <sz val="28"/>
      <color theme="1" tint="0.49998474074526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12"/>
      </left>
      <right/>
      <top/>
      <bottom/>
      <diagonal/>
    </border>
    <border>
      <left/>
      <right/>
      <top/>
      <bottom style="medium">
        <color rgb="FFC00000"/>
      </bottom>
      <diagonal/>
    </border>
    <border>
      <left/>
      <right/>
      <top style="medium">
        <color rgb="FFC00000"/>
      </top>
      <bottom/>
      <diagonal/>
    </border>
    <border>
      <left/>
      <right/>
      <top style="medium">
        <color rgb="FFC00000"/>
      </top>
      <bottom style="medium">
        <color rgb="FFC00000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0" fillId="0" borderId="0" xfId="0" applyFont="1"/>
    <xf numFmtId="0" fontId="7" fillId="0" borderId="3" xfId="0" applyFont="1" applyBorder="1"/>
    <xf numFmtId="0" fontId="7" fillId="0" borderId="2" xfId="0" applyFont="1" applyBorder="1"/>
    <xf numFmtId="0" fontId="8" fillId="0" borderId="0" xfId="0" quotePrefix="1" applyFont="1"/>
    <xf numFmtId="0" fontId="9" fillId="0" borderId="0" xfId="0" applyFont="1"/>
    <xf numFmtId="0" fontId="8" fillId="0" borderId="0" xfId="0" applyFont="1"/>
    <xf numFmtId="0" fontId="10" fillId="0" borderId="0" xfId="0" applyFont="1"/>
    <xf numFmtId="0" fontId="11" fillId="0" borderId="0" xfId="1" applyFont="1" applyAlignment="1" applyProtection="1"/>
    <xf numFmtId="0" fontId="0" fillId="2" borderId="0" xfId="0" applyFill="1"/>
    <xf numFmtId="0" fontId="0" fillId="0" borderId="0" xfId="0" applyFill="1"/>
    <xf numFmtId="0" fontId="6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166" fontId="0" fillId="0" borderId="0" xfId="0" applyNumberFormat="1" applyFont="1"/>
    <xf numFmtId="166" fontId="0" fillId="3" borderId="0" xfId="0" applyNumberFormat="1" applyFont="1" applyFill="1"/>
    <xf numFmtId="166" fontId="0" fillId="3" borderId="0" xfId="0" applyNumberFormat="1" applyFill="1"/>
    <xf numFmtId="164" fontId="0" fillId="0" borderId="0" xfId="0" applyNumberFormat="1" applyFill="1"/>
    <xf numFmtId="164" fontId="0" fillId="3" borderId="0" xfId="0" applyNumberFormat="1" applyFill="1"/>
    <xf numFmtId="164" fontId="0" fillId="5" borderId="0" xfId="0" applyNumberFormat="1" applyFill="1"/>
    <xf numFmtId="0" fontId="0" fillId="6" borderId="0" xfId="0" applyFill="1"/>
    <xf numFmtId="0" fontId="0" fillId="7" borderId="0" xfId="0" applyFill="1"/>
    <xf numFmtId="0" fontId="12" fillId="8" borderId="0" xfId="0" applyFont="1" applyFill="1"/>
    <xf numFmtId="0" fontId="1" fillId="9" borderId="0" xfId="0" applyFont="1" applyFill="1"/>
    <xf numFmtId="0" fontId="0" fillId="10" borderId="0" xfId="0" applyFill="1"/>
    <xf numFmtId="0" fontId="0" fillId="8" borderId="0" xfId="0" applyFill="1"/>
    <xf numFmtId="0" fontId="0" fillId="0" borderId="1" xfId="0" applyFont="1" applyBorder="1"/>
    <xf numFmtId="164" fontId="0" fillId="8" borderId="0" xfId="0" applyNumberFormat="1" applyFont="1" applyFill="1"/>
    <xf numFmtId="166" fontId="0" fillId="5" borderId="0" xfId="0" applyNumberFormat="1" applyFill="1"/>
    <xf numFmtId="164" fontId="0" fillId="0" borderId="0" xfId="0" applyNumberFormat="1"/>
    <xf numFmtId="0" fontId="13" fillId="0" borderId="0" xfId="0" applyFont="1"/>
    <xf numFmtId="0" fontId="0" fillId="11" borderId="0" xfId="0" applyFill="1"/>
    <xf numFmtId="0" fontId="7" fillId="0" borderId="0" xfId="0" applyFont="1"/>
    <xf numFmtId="164" fontId="7" fillId="0" borderId="0" xfId="0" applyNumberFormat="1" applyFont="1"/>
    <xf numFmtId="1" fontId="7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3" borderId="0" xfId="0" applyFont="1" applyFill="1"/>
    <xf numFmtId="164" fontId="7" fillId="3" borderId="0" xfId="0" applyNumberFormat="1" applyFont="1" applyFill="1"/>
    <xf numFmtId="166" fontId="0" fillId="0" borderId="0" xfId="0" applyNumberFormat="1" applyFill="1"/>
    <xf numFmtId="166" fontId="0" fillId="0" borderId="0" xfId="0" applyNumberFormat="1"/>
    <xf numFmtId="1" fontId="0" fillId="0" borderId="0" xfId="0" applyNumberFormat="1" applyAlignment="1">
      <alignment horizontal="right"/>
    </xf>
    <xf numFmtId="0" fontId="15" fillId="0" borderId="0" xfId="0" applyFont="1"/>
    <xf numFmtId="165" fontId="1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8" fillId="0" borderId="0" xfId="5" applyFont="1"/>
    <xf numFmtId="0" fontId="3" fillId="0" borderId="0" xfId="5"/>
    <xf numFmtId="0" fontId="8" fillId="0" borderId="0" xfId="5" applyFont="1" applyAlignment="1">
      <alignment vertical="center" wrapText="1"/>
    </xf>
    <xf numFmtId="0" fontId="18" fillId="0" borderId="0" xfId="5" applyFont="1" applyAlignment="1">
      <alignment wrapText="1"/>
    </xf>
    <xf numFmtId="0" fontId="8" fillId="0" borderId="0" xfId="5" applyFont="1" applyAlignment="1">
      <alignment wrapText="1"/>
    </xf>
    <xf numFmtId="0" fontId="19" fillId="0" borderId="0" xfId="5" applyFont="1" applyAlignment="1">
      <alignment wrapText="1"/>
    </xf>
    <xf numFmtId="0" fontId="8" fillId="3" borderId="0" xfId="5" applyFont="1" applyFill="1" applyAlignment="1">
      <alignment wrapText="1"/>
    </xf>
    <xf numFmtId="0" fontId="20" fillId="3" borderId="0" xfId="2" applyFont="1" applyFill="1" applyAlignment="1" applyProtection="1">
      <alignment vertical="center"/>
    </xf>
    <xf numFmtId="0" fontId="20" fillId="3" borderId="0" xfId="3" applyFont="1" applyFill="1" applyAlignment="1" applyProtection="1">
      <alignment vertical="center"/>
    </xf>
    <xf numFmtId="0" fontId="3" fillId="3" borderId="0" xfId="5" applyFill="1"/>
    <xf numFmtId="1" fontId="7" fillId="0" borderId="2" xfId="0" applyNumberFormat="1" applyFont="1" applyBorder="1"/>
    <xf numFmtId="0" fontId="21" fillId="0" borderId="0" xfId="0" applyFont="1"/>
    <xf numFmtId="0" fontId="0" fillId="0" borderId="2" xfId="0" applyBorder="1"/>
    <xf numFmtId="0" fontId="0" fillId="0" borderId="0" xfId="0" quotePrefix="1"/>
    <xf numFmtId="0" fontId="14" fillId="0" borderId="0" xfId="0" applyFont="1"/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3" borderId="0" xfId="0" applyFont="1" applyFill="1" applyAlignment="1">
      <alignment horizontal="center"/>
    </xf>
    <xf numFmtId="0" fontId="2" fillId="0" borderId="3" xfId="0" applyFont="1" applyBorder="1"/>
    <xf numFmtId="0" fontId="22" fillId="0" borderId="0" xfId="0" applyFont="1"/>
    <xf numFmtId="0" fontId="2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</cellXfs>
  <cellStyles count="7">
    <cellStyle name="Collegamento ipertestuale" xfId="1" builtinId="8"/>
    <cellStyle name="Collegamento ipertestuale 2" xfId="2"/>
    <cellStyle name="Collegamento ipertestuale 2 2" xfId="3"/>
    <cellStyle name="Collegamento ipertestuale 3" xfId="6"/>
    <cellStyle name="Normale" xfId="0" builtinId="0"/>
    <cellStyle name="Normale 2" xfId="4"/>
    <cellStyle name="Normal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242738407699041"/>
          <c:y val="4.6959078568787147E-3"/>
        </c:manualLayout>
      </c:layout>
      <c:overlay val="0"/>
      <c:spPr>
        <a:ln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8513888888889"/>
          <c:y val="9.8803604611951756E-2"/>
          <c:w val="0.82975046296296284"/>
          <c:h val="0.796499781169059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61-4BE6-A624-AC1B2F7E5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1042304"/>
        <c:axId val="296955840"/>
      </c:barChart>
      <c:dateAx>
        <c:axId val="29104230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6955840"/>
        <c:crosses val="autoZero"/>
        <c:auto val="0"/>
        <c:lblOffset val="300"/>
        <c:baseTimeUnit val="days"/>
      </c:dateAx>
      <c:valAx>
        <c:axId val="296955840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1042304"/>
        <c:crosses val="autoZero"/>
        <c:crossBetween val="between"/>
        <c:majorUnit val="3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[2]int!$A$20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[2]int!$E$20:$I$20</c:f>
              <c:numCache>
                <c:formatCode>General</c:formatCode>
                <c:ptCount val="5"/>
                <c:pt idx="0">
                  <c:v>0.49725875019748234</c:v>
                </c:pt>
                <c:pt idx="1">
                  <c:v>-9.0903207481990655</c:v>
                </c:pt>
                <c:pt idx="2">
                  <c:v>6.6164361103471681</c:v>
                </c:pt>
                <c:pt idx="3">
                  <c:v>2.2492564774268864</c:v>
                </c:pt>
                <c:pt idx="4">
                  <c:v>2.5477475805606886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0E4-4D1E-8F4B-1826633F7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4804864"/>
        <c:axId val="464598656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0E4-4D1E-8F4B-1826633F7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804864"/>
        <c:axId val="464598656"/>
      </c:lineChart>
      <c:dateAx>
        <c:axId val="46480486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4598656"/>
        <c:crosses val="autoZero"/>
        <c:auto val="0"/>
        <c:lblOffset val="300"/>
        <c:baseTimeUnit val="days"/>
      </c:dateAx>
      <c:valAx>
        <c:axId val="464598656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4804864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3798357463381591"/>
          <c:y val="4.1275052632555207E-3"/>
          <c:w val="0.8620164253661840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[2]int!$A$22</c:f>
              <c:strCache>
                <c:ptCount val="1"/>
                <c:pt idx="0">
                  <c:v>Regno Unito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[2]int!$E$22:$I$22</c:f>
              <c:numCache>
                <c:formatCode>General</c:formatCode>
                <c:ptCount val="5"/>
                <c:pt idx="0">
                  <c:v>1.6719442285533015</c:v>
                </c:pt>
                <c:pt idx="1">
                  <c:v>-9.3961600384519279</c:v>
                </c:pt>
                <c:pt idx="2">
                  <c:v>7.3393844393559116</c:v>
                </c:pt>
                <c:pt idx="3">
                  <c:v>2.1882568352251219</c:v>
                </c:pt>
                <c:pt idx="4">
                  <c:v>1.6091266831449014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53-4366-8DBA-FE3AF4749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4166912"/>
        <c:axId val="464117760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D53-4366-8DBA-FE3AF4749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166912"/>
        <c:axId val="464117760"/>
      </c:lineChart>
      <c:dateAx>
        <c:axId val="46416691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4117760"/>
        <c:crosses val="autoZero"/>
        <c:auto val="0"/>
        <c:lblOffset val="300"/>
        <c:baseTimeUnit val="days"/>
      </c:dateAx>
      <c:valAx>
        <c:axId val="464117760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4166912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910507154347642"/>
          <c:y val="4.1275052632555207E-3"/>
          <c:w val="0.8637520955041909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3307360611865661E-2"/>
          <c:w val="0.86943784722222217"/>
          <c:h val="0.8019960251691455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[2]int!$A$19</c:f>
              <c:strCache>
                <c:ptCount val="1"/>
                <c:pt idx="0">
                  <c:v>Francia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[2]int!$E$19:$I$19</c:f>
              <c:numCache>
                <c:formatCode>General</c:formatCode>
                <c:ptCount val="5"/>
                <c:pt idx="0">
                  <c:v>1.8389437923970853</c:v>
                </c:pt>
                <c:pt idx="1">
                  <c:v>-7.9869908050125176</c:v>
                </c:pt>
                <c:pt idx="2">
                  <c:v>6.9655245338002603</c:v>
                </c:pt>
                <c:pt idx="3">
                  <c:v>2.4913045163386327</c:v>
                </c:pt>
                <c:pt idx="4">
                  <c:v>2.3865579781730872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8B-491B-9C73-C42B2D45B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4168448"/>
        <c:axId val="464120064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48B-491B-9C73-C42B2D45B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168448"/>
        <c:axId val="464120064"/>
      </c:lineChart>
      <c:dateAx>
        <c:axId val="46416844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4120064"/>
        <c:crosses val="autoZero"/>
        <c:auto val="0"/>
        <c:lblOffset val="300"/>
        <c:baseTimeUnit val="days"/>
      </c:dateAx>
      <c:valAx>
        <c:axId val="464120064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4168448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405418677504022"/>
          <c:y val="4.1275052632555207E-3"/>
          <c:w val="0.87412987892642457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[2]int!$A$21</c:f>
              <c:strCache>
                <c:ptCount val="1"/>
                <c:pt idx="0">
                  <c:v>Spagna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[2]int!$E$21:$I$21</c:f>
              <c:numCache>
                <c:formatCode>General</c:formatCode>
                <c:ptCount val="5"/>
                <c:pt idx="0">
                  <c:v>2.0852769324042342</c:v>
                </c:pt>
                <c:pt idx="1">
                  <c:v>-10.822961192739633</c:v>
                </c:pt>
                <c:pt idx="2">
                  <c:v>4.9621647617544618</c:v>
                </c:pt>
                <c:pt idx="3">
                  <c:v>3.2855337717147215</c:v>
                </c:pt>
                <c:pt idx="4">
                  <c:v>3.0074738467350315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BA-49A2-82E3-15B793F93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4170496"/>
        <c:axId val="464122368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5BA-49A2-82E3-15B793F93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170496"/>
        <c:axId val="464122368"/>
      </c:lineChart>
      <c:dateAx>
        <c:axId val="46417049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4122368"/>
        <c:crosses val="autoZero"/>
        <c:auto val="0"/>
        <c:lblOffset val="300"/>
        <c:baseTimeUnit val="days"/>
      </c:dateAx>
      <c:valAx>
        <c:axId val="464122368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4170496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217712302091271"/>
          <c:y val="8.8389304693803732E-3"/>
          <c:w val="0.87061857590381853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[2]int!$A$23</c:f>
              <c:strCache>
                <c:ptCount val="1"/>
                <c:pt idx="0">
                  <c:v>Europa Centrale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[2]int!$E$23:$I$23</c:f>
              <c:numCache>
                <c:formatCode>General</c:formatCode>
                <c:ptCount val="5"/>
                <c:pt idx="0">
                  <c:v>3.966526004969162</c:v>
                </c:pt>
                <c:pt idx="1">
                  <c:v>-3.8110427158145055</c:v>
                </c:pt>
                <c:pt idx="2">
                  <c:v>4.5206046614628015</c:v>
                </c:pt>
                <c:pt idx="3">
                  <c:v>1.3321755821127379</c:v>
                </c:pt>
                <c:pt idx="4">
                  <c:v>2.0320444567325291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DE-461D-A532-A8D76FA50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5204224"/>
        <c:axId val="464124672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2DE-461D-A532-A8D76FA50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204224"/>
        <c:axId val="464124672"/>
      </c:lineChart>
      <c:dateAx>
        <c:axId val="46520422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4124672"/>
        <c:crosses val="autoZero"/>
        <c:auto val="0"/>
        <c:lblOffset val="300"/>
        <c:baseTimeUnit val="days"/>
      </c:dateAx>
      <c:valAx>
        <c:axId val="464124672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5204224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300685801371603"/>
          <c:y val="4.1275052632555207E-3"/>
          <c:w val="0.87377292354584712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148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('[2]naz-o'!$F$7:$F$9,'[2]naz-o'!$F$11,'[2]naz-o'!$F$14:$F$15,'[2]naz-o'!$F$21)</c:f>
              <c:numCache>
                <c:formatCode>General</c:formatCode>
                <c:ptCount val="7"/>
                <c:pt idx="0">
                  <c:v>6.6164361103471681</c:v>
                </c:pt>
                <c:pt idx="1">
                  <c:v>14.634366956936473</c:v>
                </c:pt>
                <c:pt idx="2">
                  <c:v>13.37578699741011</c:v>
                </c:pt>
                <c:pt idx="3">
                  <c:v>5.179972022110757</c:v>
                </c:pt>
                <c:pt idx="4">
                  <c:v>12.469038039209401</c:v>
                </c:pt>
                <c:pt idx="5">
                  <c:v>22.283111665495682</c:v>
                </c:pt>
                <c:pt idx="6">
                  <c:v>7.1585387296588499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E7-46A0-8ADD-6DB056342909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('[2]naz-o'!$G$7:$G$9,'[2]naz-o'!$G$11,'[2]naz-o'!$G$14:$G$15,'[2]naz-o'!$G$21)</c:f>
              <c:numCache>
                <c:formatCode>General</c:formatCode>
                <c:ptCount val="7"/>
                <c:pt idx="0">
                  <c:v>2.2492564774268864</c:v>
                </c:pt>
                <c:pt idx="1">
                  <c:v>5.0295527595226597</c:v>
                </c:pt>
                <c:pt idx="2">
                  <c:v>3.4982476548342412</c:v>
                </c:pt>
                <c:pt idx="3">
                  <c:v>2.0136018881234063</c:v>
                </c:pt>
                <c:pt idx="4">
                  <c:v>3.792726387497658</c:v>
                </c:pt>
                <c:pt idx="5">
                  <c:v>8.5627104829860698</c:v>
                </c:pt>
                <c:pt idx="6">
                  <c:v>5.829859443380121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5E7-46A0-8ADD-6DB056342909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('[2]naz-o'!$H$7:$H$9,'[2]naz-o'!$H$11,'[2]naz-o'!$H$14:$H$15,'[2]naz-o'!$H$21)</c:f>
              <c:numCache>
                <c:formatCode>General</c:formatCode>
                <c:ptCount val="7"/>
                <c:pt idx="0">
                  <c:v>2.5477475805606886</c:v>
                </c:pt>
                <c:pt idx="1">
                  <c:v>5.0650663631031545</c:v>
                </c:pt>
                <c:pt idx="2">
                  <c:v>4.5298875892899826</c:v>
                </c:pt>
                <c:pt idx="3">
                  <c:v>2.278784968183456</c:v>
                </c:pt>
                <c:pt idx="4">
                  <c:v>5.4314734948476717</c:v>
                </c:pt>
                <c:pt idx="5">
                  <c:v>5.8130810615466322</c:v>
                </c:pt>
                <c:pt idx="6">
                  <c:v>4.2220843389861393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5E7-46A0-8ADD-6DB056342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65421824"/>
        <c:axId val="465306752"/>
      </c:barChart>
      <c:catAx>
        <c:axId val="465421824"/>
        <c:scaling>
          <c:orientation val="minMax"/>
        </c:scaling>
        <c:delete val="0"/>
        <c:axPos val="b"/>
        <c:minorGridlines>
          <c:spPr>
            <a:ln w="15875">
              <a:solidFill>
                <a:srgbClr val="C00000"/>
              </a:solidFill>
            </a:ln>
          </c:spPr>
        </c:minorGridlines>
        <c:numFmt formatCode="General" sourceLinked="1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5306752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4653067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6542182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5358868277058593"/>
          <c:y val="0.94498373749792908"/>
          <c:w val="0.25736102413534689"/>
          <c:h val="3.80090860735431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988" r="0.75000000000000988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594-4533-A994-70AD0110851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'[2]naz-o'!$F$22</c:f>
              <c:numCache>
                <c:formatCode>General</c:formatCode>
                <c:ptCount val="1"/>
                <c:pt idx="0">
                  <c:v>150.36876431252978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594-4533-A994-70AD0110851A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594-4533-A994-70AD0110851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'[2]naz-o'!$G$22</c:f>
              <c:numCache>
                <c:formatCode>General</c:formatCode>
                <c:ptCount val="1"/>
                <c:pt idx="0">
                  <c:v>148.96338463326262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594-4533-A994-70AD0110851A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594-4533-A994-70AD0110851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'[2]naz-o'!$H$22</c:f>
              <c:numCache>
                <c:formatCode>General</c:formatCode>
                <c:ptCount val="1"/>
                <c:pt idx="0">
                  <c:v>146.84838809234415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9594-4533-A994-70AD01108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65043456"/>
        <c:axId val="465309056"/>
      </c:barChart>
      <c:catAx>
        <c:axId val="465043456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5309056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465309056"/>
        <c:scaling>
          <c:orientation val="minMax"/>
          <c:max val="170"/>
          <c:min val="12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46504345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713-47C3-B06B-DA6FF207548C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'[2]naz-o'!$F$17</c:f>
              <c:numCache>
                <c:formatCode>General</c:formatCode>
                <c:ptCount val="1"/>
                <c:pt idx="0">
                  <c:v>9.4938465000000001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713-47C3-B06B-DA6FF207548C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713-47C3-B06B-DA6FF207548C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'[2]naz-o'!$G$17</c:f>
              <c:numCache>
                <c:formatCode>General</c:formatCode>
                <c:ptCount val="1"/>
                <c:pt idx="0">
                  <c:v>9.8930362499999998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713-47C3-B06B-DA6FF207548C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713-47C3-B06B-DA6FF207548C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'[2]naz-o'!$H$17</c:f>
              <c:numCache>
                <c:formatCode>General</c:formatCode>
                <c:ptCount val="1"/>
                <c:pt idx="0">
                  <c:v>9.8650334999999991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B713-47C3-B06B-DA6FF2075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65044992"/>
        <c:axId val="465311360"/>
      </c:barChart>
      <c:catAx>
        <c:axId val="465044992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5311360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465311360"/>
        <c:scaling>
          <c:orientation val="minMax"/>
          <c:max val="13"/>
          <c:min val="7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46504499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7603593853205884E-2"/>
          <c:w val="0.93270893246187359"/>
          <c:h val="0.8465212865340986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[1]erdb!$C$4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C76-4543-B60A-BC8EB1684394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76-4543-B60A-BC8EB1684394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76-4543-B60A-BC8EB168439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[1]erdb!$A$10:$A$25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[1]erdb!$C$10:$C$24</c:f>
              <c:numCache>
                <c:formatCode>0.0;[Red]\-0.0</c:formatCode>
                <c:ptCount val="15"/>
                <c:pt idx="0">
                  <c:v>-6.6972449348851271</c:v>
                </c:pt>
                <c:pt idx="1">
                  <c:v>2.2055064983735218</c:v>
                </c:pt>
                <c:pt idx="2">
                  <c:v>2.6405205145021426</c:v>
                </c:pt>
                <c:pt idx="3">
                  <c:v>-2.8586457435854418</c:v>
                </c:pt>
                <c:pt idx="4">
                  <c:v>-0.73800762952651588</c:v>
                </c:pt>
                <c:pt idx="5">
                  <c:v>1.0096462934914063</c:v>
                </c:pt>
                <c:pt idx="6">
                  <c:v>0.53568021273482369</c:v>
                </c:pt>
                <c:pt idx="7">
                  <c:v>1.6937762975938631</c:v>
                </c:pt>
                <c:pt idx="8">
                  <c:v>2.321015694141626</c:v>
                </c:pt>
                <c:pt idx="9">
                  <c:v>1.4301118167105553</c:v>
                </c:pt>
                <c:pt idx="10">
                  <c:v>-3.7871422707358438E-2</c:v>
                </c:pt>
                <c:pt idx="11">
                  <c:v>-9.3260019705686084</c:v>
                </c:pt>
                <c:pt idx="12">
                  <c:v>7.2780463148543362</c:v>
                </c:pt>
                <c:pt idx="13">
                  <c:v>2.3820090958338147</c:v>
                </c:pt>
                <c:pt idx="14">
                  <c:v>2.7473660670530364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C76-4543-B60A-BC8EB1684394}"/>
            </c:ext>
          </c:extLst>
        </c:ser>
        <c:ser>
          <c:idx val="2"/>
          <c:order val="3"/>
          <c:tx>
            <c:strRef>
              <c:f>[1]itdb!$C$4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[1]itdb!$C$10:$C$24</c:f>
              <c:numCache>
                <c:formatCode>0.0;[Red]\-0.0</c:formatCode>
                <c:ptCount val="15"/>
                <c:pt idx="0">
                  <c:v>-5.2809372082931016</c:v>
                </c:pt>
                <c:pt idx="1">
                  <c:v>1.7132958391692155</c:v>
                </c:pt>
                <c:pt idx="2">
                  <c:v>0.7073333470344334</c:v>
                </c:pt>
                <c:pt idx="3">
                  <c:v>-2.9809057682377071</c:v>
                </c:pt>
                <c:pt idx="4">
                  <c:v>-1.8410654508824953</c:v>
                </c:pt>
                <c:pt idx="5">
                  <c:v>-4.5475423638197121E-3</c:v>
                </c:pt>
                <c:pt idx="6">
                  <c:v>0.77830435071657433</c:v>
                </c:pt>
                <c:pt idx="7">
                  <c:v>1.293462731559103</c:v>
                </c:pt>
                <c:pt idx="8">
                  <c:v>1.6678590410685645</c:v>
                </c:pt>
                <c:pt idx="9">
                  <c:v>0.92581094101273909</c:v>
                </c:pt>
                <c:pt idx="10">
                  <c:v>0.50023391250677562</c:v>
                </c:pt>
                <c:pt idx="11">
                  <c:v>-9.0256689277567794</c:v>
                </c:pt>
                <c:pt idx="12">
                  <c:v>6.6437901896619245</c:v>
                </c:pt>
                <c:pt idx="13">
                  <c:v>2.2492564774268864</c:v>
                </c:pt>
                <c:pt idx="14">
                  <c:v>2.5477475805607108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C76-4543-B60A-BC8EB1684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5521664"/>
        <c:axId val="465437248"/>
      </c:barChart>
      <c:lineChart>
        <c:grouping val="standard"/>
        <c:varyColors val="0"/>
        <c:ser>
          <c:idx val="1"/>
          <c:order val="0"/>
          <c:tx>
            <c:strRef>
              <c:f>[1]erdb!$B$4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76-4543-B60A-BC8EB168439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[1]erdb!$B$10:$B$24</c:f>
              <c:numCache>
                <c:formatCode>0.0</c:formatCode>
                <c:ptCount val="15"/>
                <c:pt idx="0">
                  <c:v>102.00124515674781</c:v>
                </c:pt>
                <c:pt idx="1">
                  <c:v>104.25088924710178</c:v>
                </c:pt>
                <c:pt idx="2">
                  <c:v>107.00365536422241</c:v>
                </c:pt>
                <c:pt idx="3">
                  <c:v>103.94479992467222</c:v>
                </c:pt>
                <c:pt idx="4">
                  <c:v>103.17767937073208</c:v>
                </c:pt>
                <c:pt idx="5">
                  <c:v>104.21940898620912</c:v>
                </c:pt>
                <c:pt idx="6">
                  <c:v>104.77769173797742</c:v>
                </c:pt>
                <c:pt idx="7">
                  <c:v>106.55239144580126</c:v>
                </c:pt>
                <c:pt idx="8">
                  <c:v>109.02548917374155</c:v>
                </c:pt>
                <c:pt idx="9">
                  <c:v>110.58467557764172</c:v>
                </c:pt>
                <c:pt idx="10">
                  <c:v>110.54279558770415</c:v>
                </c:pt>
                <c:pt idx="11">
                  <c:v>100.23357229287322</c:v>
                </c:pt>
                <c:pt idx="12">
                  <c:v>107.52861810738156</c:v>
                </c:pt>
                <c:pt idx="13">
                  <c:v>110.0899595713238</c:v>
                </c:pt>
                <c:pt idx="14">
                  <c:v>113.11453376381876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C76-4543-B60A-BC8EB1684394}"/>
            </c:ext>
          </c:extLst>
        </c:ser>
        <c:ser>
          <c:idx val="0"/>
          <c:order val="1"/>
          <c:tx>
            <c:strRef>
              <c:f>[1]itdb!$B$4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76-4543-B60A-BC8EB168439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[1]itdb!$B$10:$B$24</c:f>
              <c:numCache>
                <c:formatCode>0.0</c:formatCode>
                <c:ptCount val="15"/>
                <c:pt idx="0">
                  <c:v>101.42157701240255</c:v>
                </c:pt>
                <c:pt idx="1">
                  <c:v>103.15922867137584</c:v>
                </c:pt>
                <c:pt idx="2">
                  <c:v>103.888908296312</c:v>
                </c:pt>
                <c:pt idx="3">
                  <c:v>100.79207783634804</c:v>
                </c:pt>
                <c:pt idx="4">
                  <c:v>98.936429714076453</c:v>
                </c:pt>
                <c:pt idx="5">
                  <c:v>98.931930538021959</c:v>
                </c:pt>
                <c:pt idx="6">
                  <c:v>99.70192205764728</c:v>
                </c:pt>
                <c:pt idx="7">
                  <c:v>100.99152926211103</c:v>
                </c:pt>
                <c:pt idx="8">
                  <c:v>102.67592561362257</c:v>
                </c:pt>
                <c:pt idx="9">
                  <c:v>103.62651056673958</c:v>
                </c:pt>
                <c:pt idx="10">
                  <c:v>104.14488551494185</c:v>
                </c:pt>
                <c:pt idx="11">
                  <c:v>94.745112943171847</c:v>
                </c:pt>
                <c:pt idx="12">
                  <c:v>101.03977946207442</c:v>
                </c:pt>
                <c:pt idx="13">
                  <c:v>103.31242324640296</c:v>
                </c:pt>
                <c:pt idx="14">
                  <c:v>105.94456301008182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CC76-4543-B60A-BC8EB1684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521152"/>
        <c:axId val="465436672"/>
      </c:lineChart>
      <c:catAx>
        <c:axId val="46552115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5436672"/>
        <c:crossesAt val="100"/>
        <c:auto val="1"/>
        <c:lblAlgn val="ctr"/>
        <c:lblOffset val="200"/>
        <c:noMultiLvlLbl val="0"/>
      </c:catAx>
      <c:valAx>
        <c:axId val="465436672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5521152"/>
        <c:crosses val="autoZero"/>
        <c:crossBetween val="between"/>
      </c:valAx>
      <c:catAx>
        <c:axId val="4655216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65437248"/>
        <c:crossesAt val="0"/>
        <c:auto val="1"/>
        <c:lblAlgn val="ctr"/>
        <c:lblOffset val="100"/>
        <c:noMultiLvlLbl val="0"/>
      </c:catAx>
      <c:valAx>
        <c:axId val="465437248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5521664"/>
        <c:crosses val="max"/>
        <c:crossBetween val="between"/>
        <c:majorUnit val="2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717720494585954"/>
          <c:y val="9.1267434545888367E-3"/>
          <c:w val="0.43002582913023213"/>
          <c:h val="2.8683976486410273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portrait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75137673029012E-2"/>
          <c:y val="7.1853342125449138E-2"/>
          <c:w val="0.9170103749386278"/>
          <c:h val="0.7841956886536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[1]erdb!$A$22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[1]erdb!$G$22:$K$22</c:f>
              <c:numCache>
                <c:formatCode>0.0;[Red]\-0.0</c:formatCode>
                <c:ptCount val="5"/>
                <c:pt idx="0">
                  <c:v>7.2780463148543362</c:v>
                </c:pt>
                <c:pt idx="1">
                  <c:v>13.783463221503123</c:v>
                </c:pt>
                <c:pt idx="2">
                  <c:v>11.478687939150078</c:v>
                </c:pt>
                <c:pt idx="3">
                  <c:v>5.5283875456586529</c:v>
                </c:pt>
                <c:pt idx="4">
                  <c:v>19.773202892013209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2BD-4F96-AD18-7D77C6A0E2FD}"/>
            </c:ext>
          </c:extLst>
        </c:ser>
        <c:ser>
          <c:idx val="1"/>
          <c:order val="1"/>
          <c:tx>
            <c:strRef>
              <c:f>[1]erdb!$A$23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A5002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[1]erdb!$G$23:$K$23</c:f>
              <c:numCache>
                <c:formatCode>0.0;[Red]\-0.0</c:formatCode>
                <c:ptCount val="5"/>
                <c:pt idx="0">
                  <c:v>2.3820090958338147</c:v>
                </c:pt>
                <c:pt idx="1">
                  <c:v>4.4881269748929364</c:v>
                </c:pt>
                <c:pt idx="2">
                  <c:v>3.4149424846398047</c:v>
                </c:pt>
                <c:pt idx="3">
                  <c:v>2.2402433360276142</c:v>
                </c:pt>
                <c:pt idx="4">
                  <c:v>6.4805021962027087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2BD-4F96-AD18-7D77C6A0E2FD}"/>
            </c:ext>
          </c:extLst>
        </c:ser>
        <c:ser>
          <c:idx val="2"/>
          <c:order val="2"/>
          <c:tx>
            <c:strRef>
              <c:f>[1]erdb!$A$24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[1]erdb!$G$24:$K$24</c:f>
              <c:numCache>
                <c:formatCode>0.0;[Red]\-0.0</c:formatCode>
                <c:ptCount val="5"/>
                <c:pt idx="0">
                  <c:v>2.7473660670530364</c:v>
                </c:pt>
                <c:pt idx="1">
                  <c:v>4.2509321772370434</c:v>
                </c:pt>
                <c:pt idx="2">
                  <c:v>3.4675122294919758</c:v>
                </c:pt>
                <c:pt idx="3">
                  <c:v>2.7771951200393552</c:v>
                </c:pt>
                <c:pt idx="4">
                  <c:v>5.8324209559221574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2BD-4F96-AD18-7D77C6A0E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5952256"/>
        <c:axId val="465439552"/>
      </c:barChart>
      <c:catAx>
        <c:axId val="465952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5439552"/>
        <c:crosses val="autoZero"/>
        <c:auto val="1"/>
        <c:lblAlgn val="ctr"/>
        <c:lblOffset val="100"/>
        <c:noMultiLvlLbl val="0"/>
      </c:catAx>
      <c:valAx>
        <c:axId val="465439552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5952256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7.1261139029908296E-3"/>
          <c:y val="9.1267434545888367E-3"/>
          <c:w val="0.98811736859634536"/>
          <c:h val="5.1045029507211841E-2"/>
        </c:manualLayout>
      </c:layout>
      <c:overlay val="0"/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[2]int!$A$10</c:f>
              <c:strCache>
                <c:ptCount val="1"/>
                <c:pt idx="0">
                  <c:v>Giappone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[2]int!$E$10:$I$10</c:f>
              <c:numCache>
                <c:formatCode>General</c:formatCode>
                <c:ptCount val="5"/>
                <c:pt idx="0">
                  <c:v>-0.24035079745385879</c:v>
                </c:pt>
                <c:pt idx="1">
                  <c:v>-4.4975565306532133</c:v>
                </c:pt>
                <c:pt idx="2">
                  <c:v>1.4759270901899546</c:v>
                </c:pt>
                <c:pt idx="3">
                  <c:v>1.8600928684562534</c:v>
                </c:pt>
                <c:pt idx="4">
                  <c:v>0.80373979665844253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1044352"/>
        <c:axId val="341437248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044352"/>
        <c:axId val="341437248"/>
      </c:lineChart>
      <c:dateAx>
        <c:axId val="29104435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41437248"/>
        <c:crosses val="autoZero"/>
        <c:auto val="0"/>
        <c:lblOffset val="300"/>
        <c:baseTimeUnit val="days"/>
      </c:dateAx>
      <c:valAx>
        <c:axId val="34143724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1044352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719597550306211"/>
          <c:y val="1.3550522679510421E-2"/>
          <c:w val="0.84134374228862419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45170792499858"/>
          <c:y val="0.14134546165884193"/>
          <c:w val="0.93029132746118604"/>
          <c:h val="0.63243953830153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[1]erdb!$S$22:$S$24</c:f>
              <c:numCache>
                <c:formatCode>0.0;[Red]\-0.0</c:formatCode>
                <c:ptCount val="3"/>
                <c:pt idx="0">
                  <c:v>11.859477762842751</c:v>
                </c:pt>
                <c:pt idx="1">
                  <c:v>-1.7091213338704669E-2</c:v>
                </c:pt>
                <c:pt idx="2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9C-4E7F-910E-BBD9F874F842}"/>
            </c:ext>
          </c:extLst>
        </c:ser>
        <c:ser>
          <c:idx val="1"/>
          <c:order val="1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[1]erdb!$T$22:$T$24</c:f>
              <c:numCache>
                <c:formatCode>0.0;[Red]\-0.0</c:formatCode>
                <c:ptCount val="3"/>
                <c:pt idx="0">
                  <c:v>22.055725108968339</c:v>
                </c:pt>
                <c:pt idx="1">
                  <c:v>8.635256744103593</c:v>
                </c:pt>
                <c:pt idx="2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E9C-4E7F-910E-BBD9F874F842}"/>
            </c:ext>
          </c:extLst>
        </c:ser>
        <c:ser>
          <c:idx val="2"/>
          <c:order val="2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[1]erdb!$U$22:$U$24</c:f>
              <c:numCache>
                <c:formatCode>0.0;[Red]\-0.0</c:formatCode>
                <c:ptCount val="3"/>
                <c:pt idx="0">
                  <c:v>4.7179348973394486</c:v>
                </c:pt>
                <c:pt idx="1">
                  <c:v>3.0141419633628042</c:v>
                </c:pt>
                <c:pt idx="2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E9C-4E7F-910E-BBD9F874F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6074112"/>
        <c:axId val="465441856"/>
      </c:barChart>
      <c:lineChart>
        <c:grouping val="standard"/>
        <c:varyColors val="0"/>
        <c:ser>
          <c:idx val="3"/>
          <c:order val="3"/>
          <c:tx>
            <c:strRef>
              <c:f>[1]erdb!$V$9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[1]erdb!$V$22:$V$24</c:f>
              <c:numCache>
                <c:formatCode>0.0;[Red]\-0.0</c:formatCode>
                <c:ptCount val="3"/>
                <c:pt idx="0">
                  <c:v>7.1800014393903933</c:v>
                </c:pt>
                <c:pt idx="1">
                  <c:v>2.3560887808914632</c:v>
                </c:pt>
                <c:pt idx="2">
                  <c:v>2.684126406822096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E9C-4E7F-910E-BBD9F874F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074112"/>
        <c:axId val="465441856"/>
      </c:lineChart>
      <c:catAx>
        <c:axId val="46607411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5441856"/>
        <c:crosses val="autoZero"/>
        <c:auto val="1"/>
        <c:lblAlgn val="ctr"/>
        <c:lblOffset val="200"/>
        <c:noMultiLvlLbl val="0"/>
      </c:catAx>
      <c:valAx>
        <c:axId val="465441856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607411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7485443091927287E-2"/>
          <c:y val="0.91292860974017009"/>
          <c:w val="0.89950557833591105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06564457220625E-2"/>
          <c:y val="9.4687522674470712E-2"/>
          <c:w val="0.91029343554277942"/>
          <c:h val="0.68357550860719885"/>
        </c:manualLayout>
      </c:layout>
      <c:areaChart>
        <c:grouping val="percentStacked"/>
        <c:varyColors val="0"/>
        <c:ser>
          <c:idx val="0"/>
          <c:order val="0"/>
          <c:tx>
            <c:strRef>
              <c:f>[1]erdb!$W$9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[1]erdb!$W$10:$W$24</c:f>
              <c:numCache>
                <c:formatCode>0.0;[Red]\-0.0</c:formatCode>
                <c:ptCount val="15"/>
                <c:pt idx="0">
                  <c:v>2.4282878915752755</c:v>
                </c:pt>
                <c:pt idx="1">
                  <c:v>2.3636599123066802</c:v>
                </c:pt>
                <c:pt idx="2">
                  <c:v>2.5382781402238415</c:v>
                </c:pt>
                <c:pt idx="3">
                  <c:v>2.4936355178602927</c:v>
                </c:pt>
                <c:pt idx="4">
                  <c:v>2.5809596524955585</c:v>
                </c:pt>
                <c:pt idx="5">
                  <c:v>2.645904325797003</c:v>
                </c:pt>
                <c:pt idx="6">
                  <c:v>2.6306364505735993</c:v>
                </c:pt>
                <c:pt idx="7">
                  <c:v>2.7173066466810685</c:v>
                </c:pt>
                <c:pt idx="8">
                  <c:v>2.5173844378564723</c:v>
                </c:pt>
                <c:pt idx="9">
                  <c:v>2.4616672616315638</c:v>
                </c:pt>
                <c:pt idx="10">
                  <c:v>2.3094092554932795</c:v>
                </c:pt>
                <c:pt idx="11">
                  <c:v>2.4512605179595646</c:v>
                </c:pt>
                <c:pt idx="12">
                  <c:v>2.2329969220076027</c:v>
                </c:pt>
                <c:pt idx="13">
                  <c:v>2.1826636654426421</c:v>
                </c:pt>
                <c:pt idx="14">
                  <c:v>2.1393762328269395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3A-4A7A-9697-DEFE5FB6BD4B}"/>
            </c:ext>
          </c:extLst>
        </c:ser>
        <c:ser>
          <c:idx val="1"/>
          <c:order val="1"/>
          <c:tx>
            <c:strRef>
              <c:f>[1]erdb!$X$9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3A-4A7A-9697-DEFE5FB6BD4B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E3A-4A7A-9697-DEFE5FB6BD4B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3A-4A7A-9697-DEFE5FB6BD4B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E3A-4A7A-9697-DEFE5FB6BD4B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E3A-4A7A-9697-DEFE5FB6BD4B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E3A-4A7A-9697-DEFE5FB6BD4B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E3A-4A7A-9697-DEFE5FB6BD4B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E3A-4A7A-9697-DEFE5FB6BD4B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E3A-4A7A-9697-DEFE5FB6BD4B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E3A-4A7A-9697-DEFE5FB6BD4B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E3A-4A7A-9697-DEFE5FB6BD4B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[1]erdb!$X$10:$X$24</c:f>
              <c:numCache>
                <c:formatCode>0.0;[Red]\-0.0</c:formatCode>
                <c:ptCount val="15"/>
                <c:pt idx="0">
                  <c:v>22.549915409433069</c:v>
                </c:pt>
                <c:pt idx="1">
                  <c:v>25.061293677188907</c:v>
                </c:pt>
                <c:pt idx="2">
                  <c:v>25.576717094372697</c:v>
                </c:pt>
                <c:pt idx="3">
                  <c:v>25.166180546145618</c:v>
                </c:pt>
                <c:pt idx="4">
                  <c:v>25.605562382887591</c:v>
                </c:pt>
                <c:pt idx="5">
                  <c:v>25.733199004117914</c:v>
                </c:pt>
                <c:pt idx="6">
                  <c:v>26.149571604708427</c:v>
                </c:pt>
                <c:pt idx="7">
                  <c:v>26.605901629708001</c:v>
                </c:pt>
                <c:pt idx="8">
                  <c:v>27.234757092089019</c:v>
                </c:pt>
                <c:pt idx="9">
                  <c:v>27.825587457006705</c:v>
                </c:pt>
                <c:pt idx="10">
                  <c:v>27.731688479171247</c:v>
                </c:pt>
                <c:pt idx="11">
                  <c:v>27.088525883555381</c:v>
                </c:pt>
                <c:pt idx="12">
                  <c:v>28.271210281829116</c:v>
                </c:pt>
                <c:pt idx="13">
                  <c:v>27.615727335454199</c:v>
                </c:pt>
                <c:pt idx="14">
                  <c:v>27.613878200532131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7E3A-4A7A-9697-DEFE5FB6BD4B}"/>
            </c:ext>
          </c:extLst>
        </c:ser>
        <c:ser>
          <c:idx val="2"/>
          <c:order val="2"/>
          <c:tx>
            <c:strRef>
              <c:f>[1]erdb!$Y$9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E3A-4A7A-9697-DEFE5FB6BD4B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E3A-4A7A-9697-DEFE5FB6BD4B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E3A-4A7A-9697-DEFE5FB6BD4B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E3A-4A7A-9697-DEFE5FB6BD4B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E3A-4A7A-9697-DEFE5FB6BD4B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E3A-4A7A-9697-DEFE5FB6BD4B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E3A-4A7A-9697-DEFE5FB6BD4B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E3A-4A7A-9697-DEFE5FB6BD4B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E3A-4A7A-9697-DEFE5FB6BD4B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E3A-4A7A-9697-DEFE5FB6BD4B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E3A-4A7A-9697-DEFE5FB6BD4B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[1]erdb!$Y$10:$Y$24</c:f>
              <c:numCache>
                <c:formatCode>0.0;[Red]\-0.0</c:formatCode>
                <c:ptCount val="15"/>
                <c:pt idx="0">
                  <c:v>6.3923033821501898</c:v>
                </c:pt>
                <c:pt idx="1">
                  <c:v>5.6274298767764197</c:v>
                </c:pt>
                <c:pt idx="2">
                  <c:v>5.1493651538354861</c:v>
                </c:pt>
                <c:pt idx="3">
                  <c:v>4.7790201839057147</c:v>
                </c:pt>
                <c:pt idx="4">
                  <c:v>4.5715663251648699</c:v>
                </c:pt>
                <c:pt idx="5">
                  <c:v>4.053577192524414</c:v>
                </c:pt>
                <c:pt idx="6">
                  <c:v>3.8938025306688258</c:v>
                </c:pt>
                <c:pt idx="7">
                  <c:v>3.946053579038634</c:v>
                </c:pt>
                <c:pt idx="8">
                  <c:v>3.9049780062970538</c:v>
                </c:pt>
                <c:pt idx="9">
                  <c:v>3.9601996815521221</c:v>
                </c:pt>
                <c:pt idx="10">
                  <c:v>3.9635222175770766</c:v>
                </c:pt>
                <c:pt idx="11">
                  <c:v>4.141774259815528</c:v>
                </c:pt>
                <c:pt idx="12">
                  <c:v>4.7166192734688224</c:v>
                </c:pt>
                <c:pt idx="13">
                  <c:v>5.0059664436213751</c:v>
                </c:pt>
                <c:pt idx="14">
                  <c:v>5.1604360024783844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7E3A-4A7A-9697-DEFE5FB6BD4B}"/>
            </c:ext>
          </c:extLst>
        </c:ser>
        <c:ser>
          <c:idx val="3"/>
          <c:order val="3"/>
          <c:tx>
            <c:strRef>
              <c:f>[1]erdb!$Z$9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7E3A-4A7A-9697-DEFE5FB6BD4B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7E3A-4A7A-9697-DEFE5FB6BD4B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7E3A-4A7A-9697-DEFE5FB6BD4B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7E3A-4A7A-9697-DEFE5FB6BD4B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7E3A-4A7A-9697-DEFE5FB6BD4B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7E3A-4A7A-9697-DEFE5FB6BD4B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7E3A-4A7A-9697-DEFE5FB6BD4B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7E3A-4A7A-9697-DEFE5FB6BD4B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7E3A-4A7A-9697-DEFE5FB6BD4B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7E3A-4A7A-9697-DEFE5FB6BD4B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7E3A-4A7A-9697-DEFE5FB6BD4B}"/>
                </c:ext>
              </c:extLst>
            </c:dLbl>
            <c:numFmt formatCode="0.0" sourceLinked="0"/>
            <c:spPr>
              <a:noFill/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[1]erdb!$Z$10:$Z$24</c:f>
              <c:numCache>
                <c:formatCode>0.0;[Red]\-0.0</c:formatCode>
                <c:ptCount val="15"/>
                <c:pt idx="0">
                  <c:v>68.689012836221337</c:v>
                </c:pt>
                <c:pt idx="1">
                  <c:v>66.938830538604236</c:v>
                </c:pt>
                <c:pt idx="2">
                  <c:v>66.727967754594999</c:v>
                </c:pt>
                <c:pt idx="3">
                  <c:v>67.545418140609826</c:v>
                </c:pt>
                <c:pt idx="4">
                  <c:v>67.236132066288661</c:v>
                </c:pt>
                <c:pt idx="5">
                  <c:v>67.563933659024016</c:v>
                </c:pt>
                <c:pt idx="6">
                  <c:v>67.325914643948536</c:v>
                </c:pt>
                <c:pt idx="7">
                  <c:v>66.730811621037788</c:v>
                </c:pt>
                <c:pt idx="8">
                  <c:v>66.325348730601931</c:v>
                </c:pt>
                <c:pt idx="9">
                  <c:v>65.741921226647634</c:v>
                </c:pt>
                <c:pt idx="10">
                  <c:v>65.986239344703705</c:v>
                </c:pt>
                <c:pt idx="11">
                  <c:v>66.302223379515041</c:v>
                </c:pt>
                <c:pt idx="12">
                  <c:v>64.779173522694464</c:v>
                </c:pt>
                <c:pt idx="13">
                  <c:v>65.195642555481797</c:v>
                </c:pt>
                <c:pt idx="14">
                  <c:v>65.086309564162534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7E3A-4A7A-9697-DEFE5FB6B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909312"/>
        <c:axId val="465444160"/>
      </c:areaChart>
      <c:catAx>
        <c:axId val="46490931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54441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6544416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4909312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9.2311977982404717E-2"/>
          <c:y val="0.91292860974017009"/>
          <c:w val="0.82089936205339809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493589743589739E-2"/>
          <c:w val="0.89013115468409587"/>
          <c:h val="0.74964758218781979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[1]erdb!$S$10:$S$24</c:f>
              <c:numCache>
                <c:formatCode>0.0;[Red]\-0.0</c:formatCode>
                <c:ptCount val="15"/>
                <c:pt idx="0">
                  <c:v>-20.000824821632314</c:v>
                </c:pt>
                <c:pt idx="1">
                  <c:v>13.716581491499081</c:v>
                </c:pt>
                <c:pt idx="2">
                  <c:v>4.7869318181818166</c:v>
                </c:pt>
                <c:pt idx="3">
                  <c:v>-4.1165900916880886</c:v>
                </c:pt>
                <c:pt idx="4">
                  <c:v>1.2817119171233848</c:v>
                </c:pt>
                <c:pt idx="5">
                  <c:v>1.575850813912405</c:v>
                </c:pt>
                <c:pt idx="6">
                  <c:v>2.2572241406028315</c:v>
                </c:pt>
                <c:pt idx="7">
                  <c:v>3.5364120629165496</c:v>
                </c:pt>
                <c:pt idx="8">
                  <c:v>4.6788050847691887</c:v>
                </c:pt>
                <c:pt idx="9">
                  <c:v>3.6439137512102704</c:v>
                </c:pt>
                <c:pt idx="10">
                  <c:v>-0.37825660867241151</c:v>
                </c:pt>
                <c:pt idx="11">
                  <c:v>-11.219079692055335</c:v>
                </c:pt>
                <c:pt idx="12">
                  <c:v>11.859477762842751</c:v>
                </c:pt>
                <c:pt idx="13">
                  <c:v>-1.7091213338704669E-2</c:v>
                </c:pt>
                <c:pt idx="14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9B-4F1C-AA5A-DF570A749ABC}"/>
            </c:ext>
          </c:extLst>
        </c:ser>
        <c:ser>
          <c:idx val="4"/>
          <c:order val="4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[1]erdb!$T$10:$T$24</c:f>
              <c:numCache>
                <c:formatCode>0.0;[Red]\-0.0</c:formatCode>
                <c:ptCount val="15"/>
                <c:pt idx="0">
                  <c:v>-8.4926278886583777</c:v>
                </c:pt>
                <c:pt idx="1">
                  <c:v>-9.9221648359642209</c:v>
                </c:pt>
                <c:pt idx="2">
                  <c:v>-6.0472691054940908</c:v>
                </c:pt>
                <c:pt idx="3">
                  <c:v>-9.5609197048921892</c:v>
                </c:pt>
                <c:pt idx="4">
                  <c:v>-4.7773676957437727</c:v>
                </c:pt>
                <c:pt idx="5">
                  <c:v>-10.380104799134992</c:v>
                </c:pt>
                <c:pt idx="6">
                  <c:v>-3.3373549883990772</c:v>
                </c:pt>
                <c:pt idx="7">
                  <c:v>3.1261401386408538</c:v>
                </c:pt>
                <c:pt idx="8">
                  <c:v>1.1972814449306535</c:v>
                </c:pt>
                <c:pt idx="9">
                  <c:v>2.8777507911974531</c:v>
                </c:pt>
                <c:pt idx="10">
                  <c:v>4.2924595793403242E-2</c:v>
                </c:pt>
                <c:pt idx="11">
                  <c:v>-5.0235983981693373</c:v>
                </c:pt>
                <c:pt idx="12">
                  <c:v>22.055725108968339</c:v>
                </c:pt>
                <c:pt idx="13">
                  <c:v>8.635256744103593</c:v>
                </c:pt>
                <c:pt idx="14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B9B-4F1C-AA5A-DF570A749ABC}"/>
            </c:ext>
          </c:extLst>
        </c:ser>
        <c:ser>
          <c:idx val="5"/>
          <c:order val="5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[1]erdb!$U$10:$U$24</c:f>
              <c:numCache>
                <c:formatCode>0.0;[Red]\-0.0</c:formatCode>
                <c:ptCount val="15"/>
                <c:pt idx="0">
                  <c:v>-2.0110402683450768</c:v>
                </c:pt>
                <c:pt idx="1">
                  <c:v>-0.28601504879179895</c:v>
                </c:pt>
                <c:pt idx="2">
                  <c:v>2.3518243186668286</c:v>
                </c:pt>
                <c:pt idx="3">
                  <c:v>-1.3586611052580966</c:v>
                </c:pt>
                <c:pt idx="4">
                  <c:v>-0.91204861270658411</c:v>
                </c:pt>
                <c:pt idx="5">
                  <c:v>1.5647992001257771</c:v>
                </c:pt>
                <c:pt idx="6">
                  <c:v>0.27450683427359124</c:v>
                </c:pt>
                <c:pt idx="7">
                  <c:v>0.86113551278874656</c:v>
                </c:pt>
                <c:pt idx="8">
                  <c:v>1.6404002233005643</c:v>
                </c:pt>
                <c:pt idx="9">
                  <c:v>0.55086659928436088</c:v>
                </c:pt>
                <c:pt idx="10">
                  <c:v>0.33054075951113315</c:v>
                </c:pt>
                <c:pt idx="11">
                  <c:v>-8.6759216703678135</c:v>
                </c:pt>
                <c:pt idx="12">
                  <c:v>4.7179348973394486</c:v>
                </c:pt>
                <c:pt idx="13">
                  <c:v>3.0141419633628042</c:v>
                </c:pt>
                <c:pt idx="14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B9B-4F1C-AA5A-DF570A749A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6654208"/>
        <c:axId val="466135296"/>
      </c:barChart>
      <c:lineChart>
        <c:grouping val="standard"/>
        <c:varyColors val="0"/>
        <c:ser>
          <c:idx val="0"/>
          <c:order val="0"/>
          <c:tx>
            <c:strRef>
              <c:f>[1]erdb!$N$9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9B-4F1C-AA5A-DF570A749A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[1]erdb!$N$10:$N$24</c:f>
              <c:numCache>
                <c:formatCode>0.0</c:formatCode>
                <c:ptCount val="15"/>
                <c:pt idx="0">
                  <c:v>89.104511434766096</c:v>
                </c:pt>
                <c:pt idx="1">
                  <c:v>101.32660435831792</c:v>
                </c:pt>
                <c:pt idx="2">
                  <c:v>106.17703982262945</c:v>
                </c:pt>
                <c:pt idx="3">
                  <c:v>101.80616632164337</c:v>
                </c:pt>
                <c:pt idx="4">
                  <c:v>103.11102808775432</c:v>
                </c:pt>
                <c:pt idx="5">
                  <c:v>104.73590406310866</c:v>
                </c:pt>
                <c:pt idx="6">
                  <c:v>107.10002817349978</c:v>
                </c:pt>
                <c:pt idx="7">
                  <c:v>110.88752648921445</c:v>
                </c:pt>
                <c:pt idx="8">
                  <c:v>116.07573771696659</c:v>
                </c:pt>
                <c:pt idx="9">
                  <c:v>120.30543748545391</c:v>
                </c:pt>
                <c:pt idx="10">
                  <c:v>119.85037421757292</c:v>
                </c:pt>
                <c:pt idx="11">
                  <c:v>106.40426522287689</c:v>
                </c:pt>
                <c:pt idx="12">
                  <c:v>119.02325539570019</c:v>
                </c:pt>
                <c:pt idx="13">
                  <c:v>119.00291287719784</c:v>
                </c:pt>
                <c:pt idx="14">
                  <c:v>122.18891923145327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5B9B-4F1C-AA5A-DF570A749ABC}"/>
            </c:ext>
          </c:extLst>
        </c:ser>
        <c:ser>
          <c:idx val="1"/>
          <c:order val="1"/>
          <c:tx>
            <c:strRef>
              <c:f>[1]erdb!$O$9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9B-4F1C-AA5A-DF570A749A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[1]erdb!$O$10:$O$24</c:f>
              <c:numCache>
                <c:formatCode>0.0</c:formatCode>
                <c:ptCount val="15"/>
                <c:pt idx="0">
                  <c:v>118.62281218989546</c:v>
                </c:pt>
                <c:pt idx="1">
                  <c:v>106.85286123135776</c:v>
                </c:pt>
                <c:pt idx="2">
                  <c:v>100.3911811657774</c:v>
                </c:pt>
                <c:pt idx="3">
                  <c:v>90.792860943724563</c:v>
                </c:pt>
                <c:pt idx="4">
                  <c:v>86.455352134957494</c:v>
                </c:pt>
                <c:pt idx="5">
                  <c:v>77.481195978887726</c:v>
                </c:pt>
                <c:pt idx="6">
                  <c:v>74.895373419815044</c:v>
                </c:pt>
                <c:pt idx="7">
                  <c:v>77.23670775027685</c:v>
                </c:pt>
                <c:pt idx="8">
                  <c:v>78.161448520846221</c:v>
                </c:pt>
                <c:pt idx="9">
                  <c:v>80.410740224066274</c:v>
                </c:pt>
                <c:pt idx="10">
                  <c:v>80.445256209281922</c:v>
                </c:pt>
                <c:pt idx="11">
                  <c:v>76.404009606949217</c:v>
                </c:pt>
                <c:pt idx="12">
                  <c:v>93.255467938087705</c:v>
                </c:pt>
                <c:pt idx="13">
                  <c:v>101.30831702245679</c:v>
                </c:pt>
                <c:pt idx="14">
                  <c:v>107.23754813975562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5B9B-4F1C-AA5A-DF570A749ABC}"/>
            </c:ext>
          </c:extLst>
        </c:ser>
        <c:ser>
          <c:idx val="2"/>
          <c:order val="2"/>
          <c:tx>
            <c:strRef>
              <c:f>[1]erdb!$P$9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9B-4F1C-AA5A-DF570A749A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[1]erdb!$P$10:$P$24</c:f>
              <c:numCache>
                <c:formatCode>0.0</c:formatCode>
                <c:ptCount val="15"/>
                <c:pt idx="0">
                  <c:v>106.97360893525703</c:v>
                </c:pt>
                <c:pt idx="1">
                  <c:v>106.66764831546652</c:v>
                </c:pt>
                <c:pt idx="2">
                  <c:v>109.17628400869965</c:v>
                </c:pt>
                <c:pt idx="3">
                  <c:v>107.69294830170735</c:v>
                </c:pt>
                <c:pt idx="4">
                  <c:v>106.7107362607388</c:v>
                </c:pt>
                <c:pt idx="5">
                  <c:v>108.38054500819516</c:v>
                </c:pt>
                <c:pt idx="6">
                  <c:v>108.67805701126562</c:v>
                </c:pt>
                <c:pt idx="7">
                  <c:v>109.61392235479845</c:v>
                </c:pt>
                <c:pt idx="8">
                  <c:v>111.41202938187506</c:v>
                </c:pt>
                <c:pt idx="9">
                  <c:v>112.02576103932469</c:v>
                </c:pt>
                <c:pt idx="10">
                  <c:v>112.39605184071219</c:v>
                </c:pt>
                <c:pt idx="11">
                  <c:v>102.64465842242601</c:v>
                </c:pt>
                <c:pt idx="12">
                  <c:v>107.48736658239253</c:v>
                </c:pt>
                <c:pt idx="13">
                  <c:v>110.72718840386601</c:v>
                </c:pt>
                <c:pt idx="14">
                  <c:v>113.5085726481943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5B9B-4F1C-AA5A-DF570A749A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653696"/>
        <c:axId val="466134720"/>
      </c:lineChart>
      <c:catAx>
        <c:axId val="46665369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6134720"/>
        <c:crossesAt val="100"/>
        <c:auto val="1"/>
        <c:lblAlgn val="ctr"/>
        <c:lblOffset val="200"/>
        <c:noMultiLvlLbl val="0"/>
      </c:catAx>
      <c:valAx>
        <c:axId val="466134720"/>
        <c:scaling>
          <c:orientation val="minMax"/>
          <c:max val="14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6653696"/>
        <c:crossesAt val="1"/>
        <c:crossBetween val="between"/>
        <c:majorUnit val="10"/>
      </c:valAx>
      <c:catAx>
        <c:axId val="466654208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466135296"/>
        <c:crossesAt val="0"/>
        <c:auto val="1"/>
        <c:lblAlgn val="ctr"/>
        <c:lblOffset val="100"/>
        <c:noMultiLvlLbl val="0"/>
      </c:catAx>
      <c:valAx>
        <c:axId val="466135296"/>
        <c:scaling>
          <c:orientation val="minMax"/>
          <c:min val="-20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6654208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9713579658661698"/>
          <c:y val="1.2953659481089454E-2"/>
          <c:w val="0.43251421412521474"/>
          <c:h val="7.745158729090689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07064017660044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Lit>
              <c:formatCode>General</c:formatCode>
              <c:ptCount val="15"/>
              <c:pt idx="0">
                <c:v>2003</c:v>
              </c:pt>
              <c:pt idx="1">
                <c:v>2004</c:v>
              </c:pt>
              <c:pt idx="2">
                <c:v>2005</c:v>
              </c:pt>
              <c:pt idx="3">
                <c:v>2006</c:v>
              </c:pt>
              <c:pt idx="4">
                <c:v>2007</c:v>
              </c:pt>
              <c:pt idx="5">
                <c:v>2008</c:v>
              </c:pt>
              <c:pt idx="6">
                <c:v>2009</c:v>
              </c:pt>
              <c:pt idx="7">
                <c:v>2010</c:v>
              </c:pt>
              <c:pt idx="8">
                <c:v>2011</c:v>
              </c:pt>
              <c:pt idx="9">
                <c:v>2012</c:v>
              </c:pt>
              <c:pt idx="10">
                <c:v>2013</c:v>
              </c:pt>
              <c:pt idx="11">
                <c:v>2014</c:v>
              </c:pt>
              <c:pt idx="12">
                <c:v>2015</c:v>
              </c:pt>
              <c:pt idx="13">
                <c:v>2016</c:v>
              </c:pt>
              <c:pt idx="14">
                <c:v>2017</c:v>
              </c:pt>
            </c:numLit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9C-4174-8532-B6FB732196C1}"/>
            </c:ext>
          </c:extLst>
        </c:ser>
        <c:ser>
          <c:idx val="2"/>
          <c:order val="3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[1]itdb!$I$10:$I$24</c:f>
              <c:numCache>
                <c:formatCode>0.0;[Red]\-0.0</c:formatCode>
                <c:ptCount val="15"/>
                <c:pt idx="0">
                  <c:v>-19.158708167660677</c:v>
                </c:pt>
                <c:pt idx="1">
                  <c:v>13.882383242540698</c:v>
                </c:pt>
                <c:pt idx="2">
                  <c:v>7.1519531420740634</c:v>
                </c:pt>
                <c:pt idx="3">
                  <c:v>1.7872811044332249</c:v>
                </c:pt>
                <c:pt idx="4">
                  <c:v>0.12685365839533169</c:v>
                </c:pt>
                <c:pt idx="5">
                  <c:v>2.2702386905684602</c:v>
                </c:pt>
                <c:pt idx="6">
                  <c:v>3.7478015460062686</c:v>
                </c:pt>
                <c:pt idx="7">
                  <c:v>1.8553949671720416</c:v>
                </c:pt>
                <c:pt idx="8">
                  <c:v>5.8061584400843858</c:v>
                </c:pt>
                <c:pt idx="9">
                  <c:v>2.1521494428289989</c:v>
                </c:pt>
                <c:pt idx="10">
                  <c:v>2.520810305308463</c:v>
                </c:pt>
                <c:pt idx="11">
                  <c:v>-8.7198490824693771</c:v>
                </c:pt>
                <c:pt idx="12">
                  <c:v>12.336458112520976</c:v>
                </c:pt>
                <c:pt idx="13">
                  <c:v>3.28163697440087</c:v>
                </c:pt>
                <c:pt idx="14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59C-4174-8532-B6FB73219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852864"/>
        <c:axId val="466138176"/>
      </c:barChart>
      <c:lineChart>
        <c:grouping val="standard"/>
        <c:varyColors val="0"/>
        <c:ser>
          <c:idx val="1"/>
          <c:order val="0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59C-4174-8532-B6FB732196C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59C-4174-8532-B6FB732196C1}"/>
            </c:ext>
          </c:extLst>
        </c:ser>
        <c:ser>
          <c:idx val="0"/>
          <c:order val="1"/>
          <c:tx>
            <c:strRef>
              <c:f>[1]itdb!$D$4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59C-4174-8532-B6FB732196C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[1]itdb!$D$10:$D$24</c:f>
              <c:numCache>
                <c:formatCode>0.0</c:formatCode>
                <c:ptCount val="15"/>
                <c:pt idx="0">
                  <c:v>97.872255097475929</c:v>
                </c:pt>
                <c:pt idx="1">
                  <c:v>111.45925663822462</c:v>
                </c:pt>
                <c:pt idx="2">
                  <c:v>119.4307704454945</c:v>
                </c:pt>
                <c:pt idx="3">
                  <c:v>121.56533403854583</c:v>
                </c:pt>
                <c:pt idx="4">
                  <c:v>121.71954411211424</c:v>
                </c:pt>
                <c:pt idx="5">
                  <c:v>124.482868296531</c:v>
                </c:pt>
                <c:pt idx="6">
                  <c:v>129.14823915906135</c:v>
                </c:pt>
                <c:pt idx="7">
                  <c:v>131.54444908860987</c:v>
                </c:pt>
                <c:pt idx="8">
                  <c:v>139.18212822183071</c:v>
                </c:pt>
                <c:pt idx="9">
                  <c:v>142.1775356188744</c:v>
                </c:pt>
                <c:pt idx="10">
                  <c:v>145.76156158858859</c:v>
                </c:pt>
                <c:pt idx="11">
                  <c:v>133.05137339781302</c:v>
                </c:pt>
                <c:pt idx="12">
                  <c:v>149.46520034516809</c:v>
                </c:pt>
                <c:pt idx="13">
                  <c:v>154.37010562355746</c:v>
                </c:pt>
                <c:pt idx="14">
                  <c:v>159.54674301822271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59C-4174-8532-B6FB73219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852352"/>
        <c:axId val="466137600"/>
      </c:lineChart>
      <c:catAx>
        <c:axId val="46685235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6137600"/>
        <c:crossesAt val="100"/>
        <c:auto val="1"/>
        <c:lblAlgn val="ctr"/>
        <c:lblOffset val="200"/>
        <c:noMultiLvlLbl val="0"/>
      </c:catAx>
      <c:valAx>
        <c:axId val="466137600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6852352"/>
        <c:crosses val="autoZero"/>
        <c:crossBetween val="between"/>
        <c:majorUnit val="10"/>
      </c:valAx>
      <c:catAx>
        <c:axId val="46685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66138176"/>
        <c:crossesAt val="0"/>
        <c:auto val="1"/>
        <c:lblAlgn val="ctr"/>
        <c:lblOffset val="100"/>
        <c:noMultiLvlLbl val="0"/>
      </c:catAx>
      <c:valAx>
        <c:axId val="46613817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6852864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7812208957751249E-2"/>
          <c:w val="0.32905286539781331"/>
          <c:h val="5.34369655405977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ED-4162-A45F-C07086F1F8DC}"/>
            </c:ext>
          </c:extLst>
        </c:ser>
        <c:ser>
          <c:idx val="2"/>
          <c:order val="1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AED-4162-A45F-C07086F1F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7011072"/>
        <c:axId val="466140480"/>
      </c:barChart>
      <c:catAx>
        <c:axId val="46701107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6140480"/>
        <c:crosses val="autoZero"/>
        <c:auto val="1"/>
        <c:lblAlgn val="ctr"/>
        <c:lblOffset val="200"/>
        <c:noMultiLvlLbl val="0"/>
      </c:catAx>
      <c:valAx>
        <c:axId val="46614048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0110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0322400347438581"/>
          <c:w val="0.99760763947059805"/>
          <c:h val="8.032477954644158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82-45D0-9D96-49AE438DCED8}"/>
            </c:ext>
          </c:extLst>
        </c:ser>
        <c:ser>
          <c:idx val="2"/>
          <c:order val="1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082-45D0-9D96-49AE438DC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67013120"/>
        <c:axId val="467108992"/>
      </c:barChart>
      <c:catAx>
        <c:axId val="4670131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108992"/>
        <c:crosses val="autoZero"/>
        <c:auto val="1"/>
        <c:lblAlgn val="ctr"/>
        <c:lblOffset val="200"/>
        <c:noMultiLvlLbl val="0"/>
      </c:catAx>
      <c:valAx>
        <c:axId val="467108992"/>
        <c:scaling>
          <c:orientation val="minMax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013120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5.510024012955821E-3"/>
          <c:y val="0.89856467941507312"/>
          <c:w val="0.9871989724688669"/>
          <c:h val="8.498387701537306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8834019919695468E-2"/>
          <c:w val="0.93270893246187359"/>
          <c:h val="0.7574270171867416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F3E-46BC-A853-B2D3BBE9F9B9}"/>
            </c:ext>
          </c:extLst>
        </c:ser>
        <c:ser>
          <c:idx val="2"/>
          <c:order val="3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[1]itdb!$H$10:$H$24</c:f>
              <c:numCache>
                <c:formatCode>0.0;[Red]\-0.0</c:formatCode>
                <c:ptCount val="15"/>
                <c:pt idx="0">
                  <c:v>-14.808997641882094</c:v>
                </c:pt>
                <c:pt idx="1">
                  <c:v>16.454377059618828</c:v>
                </c:pt>
                <c:pt idx="2">
                  <c:v>2.4878457540027155</c:v>
                </c:pt>
                <c:pt idx="3">
                  <c:v>-9.3867808529236925</c:v>
                </c:pt>
                <c:pt idx="4">
                  <c:v>-2.7415169608686063</c:v>
                </c:pt>
                <c:pt idx="5">
                  <c:v>2.6676804224907258</c:v>
                </c:pt>
                <c:pt idx="6">
                  <c:v>7.0085754756348706</c:v>
                </c:pt>
                <c:pt idx="7">
                  <c:v>4.2577084302845902</c:v>
                </c:pt>
                <c:pt idx="8">
                  <c:v>5.488634762073219</c:v>
                </c:pt>
                <c:pt idx="9">
                  <c:v>4.1400173559972941</c:v>
                </c:pt>
                <c:pt idx="10">
                  <c:v>-5.1136023942777165E-2</c:v>
                </c:pt>
                <c:pt idx="11">
                  <c:v>-7.2163597961650954</c:v>
                </c:pt>
                <c:pt idx="12">
                  <c:v>12.16545746260087</c:v>
                </c:pt>
                <c:pt idx="13">
                  <c:v>4.8549028679525819</c:v>
                </c:pt>
                <c:pt idx="14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F3E-46BC-A853-B2D3BBE9F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637248"/>
        <c:axId val="467111296"/>
      </c:barChart>
      <c:lineChart>
        <c:grouping val="standard"/>
        <c:varyColors val="0"/>
        <c:ser>
          <c:idx val="1"/>
          <c:order val="0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F3E-46BC-A853-B2D3BBE9F9B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F3E-46BC-A853-B2D3BBE9F9B9}"/>
            </c:ext>
          </c:extLst>
        </c:ser>
        <c:ser>
          <c:idx val="0"/>
          <c:order val="1"/>
          <c:tx>
            <c:strRef>
              <c:f>[1]itdb!$E$4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F3E-46BC-A853-B2D3BBE9F9B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[1]itdb!$E$10:$E$24</c:f>
              <c:numCache>
                <c:formatCode>0.0</c:formatCode>
                <c:ptCount val="15"/>
                <c:pt idx="0">
                  <c:v>96.66906466708258</c:v>
                </c:pt>
                <c:pt idx="1">
                  <c:v>112.5753570674111</c:v>
                </c:pt>
                <c:pt idx="2">
                  <c:v>115.37605830826608</c:v>
                </c:pt>
                <c:pt idx="3">
                  <c:v>104.5459605581277</c:v>
                </c:pt>
                <c:pt idx="4">
                  <c:v>101.67981531752362</c:v>
                </c:pt>
                <c:pt idx="5">
                  <c:v>104.39230784437393</c:v>
                </c:pt>
                <c:pt idx="6">
                  <c:v>111.70872153040399</c:v>
                </c:pt>
                <c:pt idx="7">
                  <c:v>116.46495318436713</c:v>
                </c:pt>
                <c:pt idx="8">
                  <c:v>122.8572890904766</c:v>
                </c:pt>
                <c:pt idx="9">
                  <c:v>127.9436021819301</c:v>
                </c:pt>
                <c:pt idx="10">
                  <c:v>127.8781769108851</c:v>
                </c:pt>
                <c:pt idx="11">
                  <c:v>118.65002756421912</c:v>
                </c:pt>
                <c:pt idx="12">
                  <c:v>133.0843461969084</c:v>
                </c:pt>
                <c:pt idx="13">
                  <c:v>139.54546193721805</c:v>
                </c:pt>
                <c:pt idx="14">
                  <c:v>145.95571223160752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6F3E-46BC-A853-B2D3BBE9F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636736"/>
        <c:axId val="467110720"/>
      </c:lineChart>
      <c:catAx>
        <c:axId val="4676367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67110720"/>
        <c:crossesAt val="100"/>
        <c:auto val="1"/>
        <c:lblAlgn val="ctr"/>
        <c:lblOffset val="100"/>
        <c:noMultiLvlLbl val="0"/>
      </c:catAx>
      <c:valAx>
        <c:axId val="467110720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636736"/>
        <c:crosses val="autoZero"/>
        <c:crossBetween val="between"/>
        <c:majorUnit val="10"/>
      </c:valAx>
      <c:catAx>
        <c:axId val="46763724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111296"/>
        <c:crossesAt val="0"/>
        <c:auto val="1"/>
        <c:lblAlgn val="ctr"/>
        <c:lblOffset val="200"/>
        <c:noMultiLvlLbl val="0"/>
      </c:catAx>
      <c:valAx>
        <c:axId val="46711129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63724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5267801202269071E-2"/>
          <c:w val="0.31618034272662032"/>
          <c:h val="8.2559447510921605E-2"/>
        </c:manualLayout>
      </c:layout>
      <c:overlay val="0"/>
      <c:spPr>
        <a:noFill/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F1-4954-A4EC-76496036B684}"/>
            </c:ext>
          </c:extLst>
        </c:ser>
        <c:ser>
          <c:idx val="2"/>
          <c:order val="1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FF1-4954-A4EC-76496036B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6382848"/>
        <c:axId val="467113600"/>
      </c:barChart>
      <c:catAx>
        <c:axId val="46638284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113600"/>
        <c:crosses val="autoZero"/>
        <c:auto val="1"/>
        <c:lblAlgn val="ctr"/>
        <c:lblOffset val="200"/>
        <c:noMultiLvlLbl val="0"/>
      </c:catAx>
      <c:valAx>
        <c:axId val="46711360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6382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F8-41D1-BA47-53EFDFBA451A}"/>
            </c:ext>
          </c:extLst>
        </c:ser>
        <c:ser>
          <c:idx val="2"/>
          <c:order val="1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BF8-41D1-BA47-53EFDFBA4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66384384"/>
        <c:axId val="467115328"/>
      </c:barChart>
      <c:catAx>
        <c:axId val="46638438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115328"/>
        <c:crosses val="autoZero"/>
        <c:auto val="1"/>
        <c:lblAlgn val="ctr"/>
        <c:lblOffset val="200"/>
        <c:noMultiLvlLbl val="0"/>
      </c:catAx>
      <c:valAx>
        <c:axId val="467115328"/>
        <c:scaling>
          <c:orientation val="minMax"/>
          <c:max val="50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638438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923404066017172E-2"/>
          <c:w val="0.93270893246187359"/>
          <c:h val="0.8414993549535121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68B-4196-B2B7-9E7E5233F880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68B-4196-B2B7-9E7E5233F880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68B-4196-B2B7-9E7E5233F88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5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  <c:pt idx="10">
                <c:v>2017</c:v>
              </c:pt>
              <c:pt idx="11">
                <c:v>2018</c:v>
              </c:pt>
              <c:pt idx="12">
                <c:v>2019</c:v>
              </c:pt>
              <c:pt idx="13">
                <c:v>2020</c:v>
              </c:pt>
              <c:pt idx="14">
                <c:v>2021</c:v>
              </c:pt>
            </c:numLit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68B-4196-B2B7-9E7E5233F880}"/>
            </c:ext>
          </c:extLst>
        </c:ser>
        <c:ser>
          <c:idx val="2"/>
          <c:order val="3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[1]itdb!$AN$10:$AN$24</c:f>
              <c:numCache>
                <c:formatCode>0.0;[Red]\-0.0</c:formatCode>
                <c:ptCount val="15"/>
                <c:pt idx="0">
                  <c:v>-2.7384551402018786</c:v>
                </c:pt>
                <c:pt idx="1">
                  <c:v>-0.83669106159033335</c:v>
                </c:pt>
                <c:pt idx="2">
                  <c:v>8.5826232974683947E-2</c:v>
                </c:pt>
                <c:pt idx="3">
                  <c:v>-1.3235732750049856</c:v>
                </c:pt>
                <c:pt idx="4">
                  <c:v>-2.4353791189645313</c:v>
                </c:pt>
                <c:pt idx="5">
                  <c:v>0.19191380230296762</c:v>
                </c:pt>
                <c:pt idx="6">
                  <c:v>0.66955274392077602</c:v>
                </c:pt>
                <c:pt idx="7">
                  <c:v>1.3583559797099687</c:v>
                </c:pt>
                <c:pt idx="8">
                  <c:v>0.78498221689080605</c:v>
                </c:pt>
                <c:pt idx="9">
                  <c:v>0.75172269784924417</c:v>
                </c:pt>
                <c:pt idx="10">
                  <c:v>4.8911917098437563E-2</c:v>
                </c:pt>
                <c:pt idx="11">
                  <c:v>-10.288853534851338</c:v>
                </c:pt>
                <c:pt idx="12">
                  <c:v>7.5623227760998279</c:v>
                </c:pt>
                <c:pt idx="13">
                  <c:v>1.5037088673150345</c:v>
                </c:pt>
                <c:pt idx="14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68B-4196-B2B7-9E7E5233F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786752"/>
        <c:axId val="467723968"/>
      </c:barChart>
      <c:lineChart>
        <c:grouping val="standard"/>
        <c:varyColors val="0"/>
        <c:ser>
          <c:idx val="1"/>
          <c:order val="0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68B-4196-B2B7-9E7E5233F88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268B-4196-B2B7-9E7E5233F880}"/>
            </c:ext>
          </c:extLst>
        </c:ser>
        <c:ser>
          <c:idx val="0"/>
          <c:order val="1"/>
          <c:tx>
            <c:strRef>
              <c:f>[1]itdb!$AI$4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/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68B-4196-B2B7-9E7E5233F88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[1]itdb!$AI$10:$AI$24</c:f>
              <c:numCache>
                <c:formatCode>0.0;[Red]\-0.0</c:formatCode>
                <c:ptCount val="15"/>
                <c:pt idx="0">
                  <c:v>103.40942427965867</c:v>
                </c:pt>
                <c:pt idx="1">
                  <c:v>102.54420686986875</c:v>
                </c:pt>
                <c:pt idx="2">
                  <c:v>102.63221669975891</c:v>
                </c:pt>
                <c:pt idx="3">
                  <c:v>101.27380410797571</c:v>
                </c:pt>
                <c:pt idx="4">
                  <c:v>98.807403029749011</c:v>
                </c:pt>
                <c:pt idx="5">
                  <c:v>98.997028073860221</c:v>
                </c:pt>
                <c:pt idx="6">
                  <c:v>99.659865391728772</c:v>
                </c:pt>
                <c:pt idx="7">
                  <c:v>101.01360113264823</c:v>
                </c:pt>
                <c:pt idx="8">
                  <c:v>101.80653993818052</c:v>
                </c:pt>
                <c:pt idx="9">
                  <c:v>102.57184280679078</c:v>
                </c:pt>
                <c:pt idx="10">
                  <c:v>102.62201266151078</c:v>
                </c:pt>
                <c:pt idx="11">
                  <c:v>92.063384084251339</c:v>
                </c:pt>
                <c:pt idx="12">
                  <c:v>99.025514347302931</c:v>
                </c:pt>
                <c:pt idx="13">
                  <c:v>100.51456978744766</c:v>
                </c:pt>
                <c:pt idx="14">
                  <c:v>102.9490215312325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268B-4196-B2B7-9E7E5233F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786240"/>
        <c:axId val="467723392"/>
      </c:lineChart>
      <c:catAx>
        <c:axId val="46778624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723392"/>
        <c:crossesAt val="100"/>
        <c:auto val="1"/>
        <c:lblAlgn val="ctr"/>
        <c:lblOffset val="200"/>
        <c:noMultiLvlLbl val="0"/>
      </c:catAx>
      <c:valAx>
        <c:axId val="467723392"/>
        <c:scaling>
          <c:orientation val="minMax"/>
          <c:min val="88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786240"/>
        <c:crosses val="autoZero"/>
        <c:crossBetween val="between"/>
        <c:majorUnit val="2"/>
      </c:valAx>
      <c:catAx>
        <c:axId val="4677867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67723968"/>
        <c:crossesAt val="0"/>
        <c:auto val="1"/>
        <c:lblAlgn val="ctr"/>
        <c:lblOffset val="100"/>
        <c:noMultiLvlLbl val="0"/>
      </c:catAx>
      <c:valAx>
        <c:axId val="467723968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78675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474615971808304"/>
          <c:y val="9.1267434545888367E-3"/>
          <c:w val="0.32344501260051656"/>
          <c:h val="3.3899308041040327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795712348522358E-2"/>
          <c:w val="0.82975046296296284"/>
          <c:h val="0.7965076734324888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[2]int!$A$7</c:f>
              <c:strCache>
                <c:ptCount val="1"/>
                <c:pt idx="0">
                  <c:v>Usa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[2]int!$E$7:$I$7</c:f>
              <c:numCache>
                <c:formatCode>General</c:formatCode>
                <c:ptCount val="5"/>
                <c:pt idx="0">
                  <c:v>2.2888691714713749</c:v>
                </c:pt>
                <c:pt idx="1">
                  <c:v>-3.4045890509905474</c:v>
                </c:pt>
                <c:pt idx="2">
                  <c:v>5.6767500899423728</c:v>
                </c:pt>
                <c:pt idx="3">
                  <c:v>3.000204855381372</c:v>
                </c:pt>
                <c:pt idx="4">
                  <c:v>2.1256064719660017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6990720"/>
        <c:axId val="368059520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990720"/>
        <c:axId val="368059520"/>
      </c:lineChart>
      <c:dateAx>
        <c:axId val="2569907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059520"/>
        <c:crosses val="autoZero"/>
        <c:auto val="0"/>
        <c:lblOffset val="300"/>
        <c:baseTimeUnit val="days"/>
      </c:dateAx>
      <c:valAx>
        <c:axId val="368059520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699072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604190501828297"/>
          <c:y val="4.1275052632555207E-3"/>
          <c:w val="0.831061309643986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4510687153216109"/>
          <c:w val="0.8870390141910226"/>
          <c:h val="0.605414975715511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36-4E0B-B339-FBEE242270FD}"/>
            </c:ext>
          </c:extLst>
        </c:ser>
        <c:ser>
          <c:idx val="2"/>
          <c:order val="1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36-4E0B-B339-FBEE24227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8116480"/>
        <c:axId val="467726272"/>
      </c:barChart>
      <c:catAx>
        <c:axId val="468116480"/>
        <c:scaling>
          <c:orientation val="minMax"/>
        </c:scaling>
        <c:delete val="0"/>
        <c:axPos val="b"/>
        <c:majorGridlines/>
        <c:numFmt formatCode="0" sourceLinked="0"/>
        <c:majorTickMark val="in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726272"/>
        <c:crosses val="autoZero"/>
        <c:auto val="1"/>
        <c:lblAlgn val="ctr"/>
        <c:lblOffset val="200"/>
        <c:noMultiLvlLbl val="0"/>
      </c:catAx>
      <c:valAx>
        <c:axId val="46772627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116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1486515405086566"/>
          <c:w val="0.99003585190149102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4419763335137839"/>
          <c:w val="0.88230214867209411"/>
          <c:h val="0.6080736472881709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[1]erdb!$AK$22:$AK$24</c:f>
              <c:numCache>
                <c:formatCode>0.0;[Red]\-0.0</c:formatCode>
                <c:ptCount val="3"/>
                <c:pt idx="0">
                  <c:v>12.015910564683697</c:v>
                </c:pt>
                <c:pt idx="1">
                  <c:v>0.17382102883733985</c:v>
                </c:pt>
                <c:pt idx="2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3C-4870-96D8-262C6E2BC5F1}"/>
            </c:ext>
          </c:extLst>
        </c:ser>
        <c:ser>
          <c:idx val="2"/>
          <c:order val="1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[1]erdb!$AL$22:$AL$24</c:f>
              <c:numCache>
                <c:formatCode>0.0;[Red]\-0.0</c:formatCode>
                <c:ptCount val="3"/>
                <c:pt idx="0">
                  <c:v>21.415159883424973</c:v>
                </c:pt>
                <c:pt idx="1">
                  <c:v>1.2542059437407493</c:v>
                </c:pt>
                <c:pt idx="2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A3C-4870-96D8-262C6E2BC5F1}"/>
            </c:ext>
          </c:extLst>
        </c:ser>
        <c:ser>
          <c:idx val="3"/>
          <c:order val="2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9525"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[1]erdb!$AM$22:$AM$24</c:f>
              <c:numCache>
                <c:formatCode>0.0;[Red]\-0.0</c:formatCode>
                <c:ptCount val="3"/>
                <c:pt idx="0">
                  <c:v>5.9176249929064229</c:v>
                </c:pt>
                <c:pt idx="1">
                  <c:v>2.7006156830383654</c:v>
                </c:pt>
                <c:pt idx="2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A3C-4870-96D8-262C6E2BC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452928"/>
        <c:axId val="467728000"/>
      </c:barChart>
      <c:lineChart>
        <c:grouping val="standard"/>
        <c:varyColors val="0"/>
        <c:ser>
          <c:idx val="4"/>
          <c:order val="3"/>
          <c:tx>
            <c:strRef>
              <c:f>[1]erdb!$AN$9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A3C-4870-96D8-262C6E2BC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452928"/>
        <c:axId val="467728000"/>
      </c:lineChart>
      <c:catAx>
        <c:axId val="46745292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728000"/>
        <c:crosses val="autoZero"/>
        <c:auto val="1"/>
        <c:lblAlgn val="ctr"/>
        <c:lblOffset val="200"/>
        <c:noMultiLvlLbl val="0"/>
      </c:catAx>
      <c:valAx>
        <c:axId val="467728000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45292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0.91486515405086566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6538768774304548E-2"/>
          <c:w val="0.92630904139433556"/>
          <c:h val="0.73667014924105356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[1]erdb!$AK$10:$AK$24</c:f>
              <c:numCache>
                <c:formatCode>0.0;[Red]\-0.0</c:formatCode>
                <c:ptCount val="15"/>
                <c:pt idx="0">
                  <c:v>-7.0531188009698038</c:v>
                </c:pt>
                <c:pt idx="1">
                  <c:v>-0.1422812425895148</c:v>
                </c:pt>
                <c:pt idx="2">
                  <c:v>1.7335549750653101</c:v>
                </c:pt>
                <c:pt idx="3">
                  <c:v>-1.4939309056956174</c:v>
                </c:pt>
                <c:pt idx="4">
                  <c:v>-1.1137440758293815</c:v>
                </c:pt>
                <c:pt idx="5">
                  <c:v>-2.1327582075245544</c:v>
                </c:pt>
                <c:pt idx="6">
                  <c:v>-0.31831537708129076</c:v>
                </c:pt>
                <c:pt idx="7">
                  <c:v>1.1299435028248483</c:v>
                </c:pt>
                <c:pt idx="8">
                  <c:v>2.2832159339324809</c:v>
                </c:pt>
                <c:pt idx="9">
                  <c:v>0.94989313702209532</c:v>
                </c:pt>
                <c:pt idx="10">
                  <c:v>-0.91743119266055606</c:v>
                </c:pt>
                <c:pt idx="11">
                  <c:v>-11.574181146128193</c:v>
                </c:pt>
                <c:pt idx="12">
                  <c:v>12.015910564683697</c:v>
                </c:pt>
                <c:pt idx="13">
                  <c:v>0.17382102883733985</c:v>
                </c:pt>
                <c:pt idx="14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D0-4E10-8DEE-38200FEBBD37}"/>
            </c:ext>
          </c:extLst>
        </c:ser>
        <c:ser>
          <c:idx val="4"/>
          <c:order val="4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[1]erdb!$AL$10:$AL$24</c:f>
              <c:numCache>
                <c:formatCode>0.0;[Red]\-0.0</c:formatCode>
                <c:ptCount val="15"/>
                <c:pt idx="0">
                  <c:v>-3.5630841121495505</c:v>
                </c:pt>
                <c:pt idx="1">
                  <c:v>-6.9049061175045505</c:v>
                </c:pt>
                <c:pt idx="2">
                  <c:v>-6.4411190631099347</c:v>
                </c:pt>
                <c:pt idx="3">
                  <c:v>-6.1891515994436759</c:v>
                </c:pt>
                <c:pt idx="4">
                  <c:v>-5.4114158636026648</c:v>
                </c:pt>
                <c:pt idx="5">
                  <c:v>-2.7429467084639447</c:v>
                </c:pt>
                <c:pt idx="6">
                  <c:v>-3.8678485092667247</c:v>
                </c:pt>
                <c:pt idx="7">
                  <c:v>-0.58675607711650146</c:v>
                </c:pt>
                <c:pt idx="8">
                  <c:v>-1.0961214165261524</c:v>
                </c:pt>
                <c:pt idx="9">
                  <c:v>-0.85251491901108256</c:v>
                </c:pt>
                <c:pt idx="10">
                  <c:v>-0.42992261392948983</c:v>
                </c:pt>
                <c:pt idx="11">
                  <c:v>-7.520598370329945</c:v>
                </c:pt>
                <c:pt idx="12">
                  <c:v>21.415159883424973</c:v>
                </c:pt>
                <c:pt idx="13">
                  <c:v>1.2542059437407493</c:v>
                </c:pt>
                <c:pt idx="14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FD0-4E10-8DEE-38200FEBBD37}"/>
            </c:ext>
          </c:extLst>
        </c:ser>
        <c:ser>
          <c:idx val="5"/>
          <c:order val="5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[1]erdb!$AM$10:$AM$24</c:f>
              <c:numCache>
                <c:formatCode>0.0;[Red]\-0.0</c:formatCode>
                <c:ptCount val="15"/>
                <c:pt idx="0">
                  <c:v>-1.2297496318114942</c:v>
                </c:pt>
                <c:pt idx="1">
                  <c:v>-1.289793483933499</c:v>
                </c:pt>
                <c:pt idx="2">
                  <c:v>1.7296072507552829</c:v>
                </c:pt>
                <c:pt idx="3">
                  <c:v>-0.23758259707477025</c:v>
                </c:pt>
                <c:pt idx="4">
                  <c:v>-0.85584579891344603</c:v>
                </c:pt>
                <c:pt idx="5">
                  <c:v>0.42035730370815205</c:v>
                </c:pt>
                <c:pt idx="6">
                  <c:v>0.4933472865899402</c:v>
                </c:pt>
                <c:pt idx="7">
                  <c:v>1.0190419518000704</c:v>
                </c:pt>
                <c:pt idx="8">
                  <c:v>1.5389146601870074</c:v>
                </c:pt>
                <c:pt idx="9">
                  <c:v>1.3270485859318226</c:v>
                </c:pt>
                <c:pt idx="10">
                  <c:v>0.35783296357261296</c:v>
                </c:pt>
                <c:pt idx="11">
                  <c:v>-11.132905421098382</c:v>
                </c:pt>
                <c:pt idx="12">
                  <c:v>5.9176249929064229</c:v>
                </c:pt>
                <c:pt idx="13">
                  <c:v>2.7006156830383654</c:v>
                </c:pt>
                <c:pt idx="14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FD0-4E10-8DEE-38200FEBB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7551232"/>
        <c:axId val="467395136"/>
      </c:barChart>
      <c:lineChart>
        <c:grouping val="standard"/>
        <c:varyColors val="0"/>
        <c:ser>
          <c:idx val="0"/>
          <c:order val="0"/>
          <c:tx>
            <c:strRef>
              <c:f>[1]erdb!$AF$9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D0-4E10-8DEE-38200FEBBD3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[1]erdb!$AF$10:$AF$24</c:f>
              <c:numCache>
                <c:formatCode>0.0;[Red]\-0.0</c:formatCode>
                <c:ptCount val="15"/>
                <c:pt idx="0">
                  <c:v>90.512985619231586</c:v>
                </c:pt>
                <c:pt idx="1">
                  <c:v>90.384202618587679</c:v>
                </c:pt>
                <c:pt idx="2">
                  <c:v>91.951062459755306</c:v>
                </c:pt>
                <c:pt idx="3">
                  <c:v>90.577377119553546</c:v>
                </c:pt>
                <c:pt idx="4">
                  <c:v>89.568576947842885</c:v>
                </c:pt>
                <c:pt idx="5">
                  <c:v>87.658295771624807</c:v>
                </c:pt>
                <c:pt idx="6">
                  <c:v>87.379265936896317</c:v>
                </c:pt>
                <c:pt idx="7">
                  <c:v>88.366602275166343</c:v>
                </c:pt>
                <c:pt idx="8">
                  <c:v>90.384202618587679</c:v>
                </c:pt>
                <c:pt idx="9">
                  <c:v>91.24275595621377</c:v>
                </c:pt>
                <c:pt idx="10">
                  <c:v>90.405666452028328</c:v>
                </c:pt>
                <c:pt idx="11">
                  <c:v>79.941950850506132</c:v>
                </c:pt>
                <c:pt idx="12">
                  <c:v>89.547704168366337</c:v>
                </c:pt>
                <c:pt idx="13">
                  <c:v>89.703356909052005</c:v>
                </c:pt>
                <c:pt idx="14">
                  <c:v>91.302703338860326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FD0-4E10-8DEE-38200FEBBD37}"/>
            </c:ext>
          </c:extLst>
        </c:ser>
        <c:ser>
          <c:idx val="1"/>
          <c:order val="1"/>
          <c:tx>
            <c:strRef>
              <c:f>[1]erdb!$AG$9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D0-4E10-8DEE-38200FEBBD3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[1]erdb!$AG$10:$AG$24</c:f>
              <c:numCache>
                <c:formatCode>0.0;[Red]\-0.0</c:formatCode>
                <c:ptCount val="15"/>
                <c:pt idx="0">
                  <c:v>122.56867112100966</c:v>
                </c:pt>
                <c:pt idx="1">
                  <c:v>114.10541945063103</c:v>
                </c:pt>
                <c:pt idx="2">
                  <c:v>106.75575352635488</c:v>
                </c:pt>
                <c:pt idx="3">
                  <c:v>100.14847809948033</c:v>
                </c:pt>
                <c:pt idx="4">
                  <c:v>94.729027468448407</c:v>
                </c:pt>
                <c:pt idx="5">
                  <c:v>92.13066072754269</c:v>
                </c:pt>
                <c:pt idx="6">
                  <c:v>88.567186340014857</c:v>
                </c:pt>
                <c:pt idx="7">
                  <c:v>88.047512991833713</c:v>
                </c:pt>
                <c:pt idx="8">
                  <c:v>87.082405345211583</c:v>
                </c:pt>
                <c:pt idx="9">
                  <c:v>86.340014847809954</c:v>
                </c:pt>
                <c:pt idx="10">
                  <c:v>85.968819599109139</c:v>
                </c:pt>
                <c:pt idx="11">
                  <c:v>79.503449953346646</c:v>
                </c:pt>
                <c:pt idx="12">
                  <c:v>96.52924087369459</c:v>
                </c:pt>
                <c:pt idx="13">
                  <c:v>97.73991635018028</c:v>
                </c:pt>
                <c:pt idx="14">
                  <c:v>100.33043761205874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FD0-4E10-8DEE-38200FEBBD37}"/>
            </c:ext>
          </c:extLst>
        </c:ser>
        <c:ser>
          <c:idx val="2"/>
          <c:order val="2"/>
          <c:tx>
            <c:strRef>
              <c:f>[1]erdb!$AH$9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D0-4E10-8DEE-38200FEBBD3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[1]erdb!$AH$10:$AH$24</c:f>
              <c:numCache>
                <c:formatCode>0.0;[Red]\-0.0</c:formatCode>
                <c:ptCount val="15"/>
                <c:pt idx="0">
                  <c:v>110.05086970790943</c:v>
                </c:pt>
                <c:pt idx="1">
                  <c:v>108.63144076140466</c:v>
                </c:pt>
                <c:pt idx="2">
                  <c:v>110.51033803741386</c:v>
                </c:pt>
                <c:pt idx="3">
                  <c:v>110.24778470626846</c:v>
                </c:pt>
                <c:pt idx="4">
                  <c:v>109.30423367246472</c:v>
                </c:pt>
                <c:pt idx="5">
                  <c:v>109.76370200196915</c:v>
                </c:pt>
                <c:pt idx="6">
                  <c:v>110.30521824745652</c:v>
                </c:pt>
                <c:pt idx="7">
                  <c:v>111.42927469642271</c:v>
                </c:pt>
                <c:pt idx="8">
                  <c:v>113.14407614046604</c:v>
                </c:pt>
                <c:pt idx="9">
                  <c:v>114.64555300295373</c:v>
                </c:pt>
                <c:pt idx="10">
                  <c:v>115.05579258286841</c:v>
                </c:pt>
                <c:pt idx="11">
                  <c:v>102.24674001312252</c:v>
                </c:pt>
                <c:pt idx="12">
                  <c:v>108.29731865457113</c:v>
                </c:pt>
                <c:pt idx="13">
                  <c:v>111.22201302646648</c:v>
                </c:pt>
                <c:pt idx="14">
                  <c:v>114.53682877575855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9FD0-4E10-8DEE-38200FEBB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550720"/>
        <c:axId val="467394560"/>
      </c:lineChart>
      <c:catAx>
        <c:axId val="46755072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394560"/>
        <c:crossesAt val="100"/>
        <c:auto val="1"/>
        <c:lblAlgn val="ctr"/>
        <c:lblOffset val="200"/>
        <c:noMultiLvlLbl val="0"/>
      </c:catAx>
      <c:valAx>
        <c:axId val="467394560"/>
        <c:scaling>
          <c:orientation val="minMax"/>
          <c:max val="13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550720"/>
        <c:crossesAt val="1"/>
        <c:crossBetween val="between"/>
        <c:majorUnit val="10"/>
      </c:valAx>
      <c:catAx>
        <c:axId val="467551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7395136"/>
        <c:crossesAt val="0"/>
        <c:auto val="1"/>
        <c:lblAlgn val="ctr"/>
        <c:lblOffset val="100"/>
        <c:noMultiLvlLbl val="0"/>
      </c:catAx>
      <c:valAx>
        <c:axId val="46739513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551232"/>
        <c:crosses val="max"/>
        <c:crossBetween val="between"/>
        <c:majorUnit val="4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37176471226220692"/>
          <c:y val="3.8725360672197859E-3"/>
          <c:w val="0.26299508932351195"/>
          <c:h val="8.7078158854304283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01D-485F-9AC3-6980258F89C6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1D-485F-9AC3-6980258F89C6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01D-485F-9AC3-6980258F89C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01D-485F-9AC3-6980258F89C6}"/>
            </c:ext>
          </c:extLst>
        </c:ser>
        <c:ser>
          <c:idx val="2"/>
          <c:order val="3"/>
          <c:tx>
            <c:strRef>
              <c:f>[1]itdb!$AB$4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[1]itdb!$AB$10:$AB$24</c:f>
              <c:numCache>
                <c:formatCode>0.0;[Red]\-0.0</c:formatCode>
                <c:ptCount val="15"/>
                <c:pt idx="0">
                  <c:v>-2.2426365295027839</c:v>
                </c:pt>
                <c:pt idx="1">
                  <c:v>-0.81939813162575925</c:v>
                </c:pt>
                <c:pt idx="2">
                  <c:v>0.37302434281178964</c:v>
                </c:pt>
                <c:pt idx="3">
                  <c:v>-0.50179137599666301</c:v>
                </c:pt>
                <c:pt idx="4">
                  <c:v>-2.028959675310682</c:v>
                </c:pt>
                <c:pt idx="5">
                  <c:v>0.32393494488431873</c:v>
                </c:pt>
                <c:pt idx="6">
                  <c:v>0.90703480284699545</c:v>
                </c:pt>
                <c:pt idx="7">
                  <c:v>1.4821649791443736</c:v>
                </c:pt>
                <c:pt idx="8">
                  <c:v>1.2719278302848691</c:v>
                </c:pt>
                <c:pt idx="9">
                  <c:v>0.98564313613251908</c:v>
                </c:pt>
                <c:pt idx="10">
                  <c:v>0.65628301338043205</c:v>
                </c:pt>
                <c:pt idx="11">
                  <c:v>-3.1335618550109801</c:v>
                </c:pt>
                <c:pt idx="12">
                  <c:v>0.75361205918671459</c:v>
                </c:pt>
                <c:pt idx="13">
                  <c:v>0.6237088673150426</c:v>
                </c:pt>
                <c:pt idx="14">
                  <c:v>1.1519889205444001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01D-485F-9AC3-6980258F8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8741120"/>
        <c:axId val="467398016"/>
      </c:barChart>
      <c:lineChart>
        <c:grouping val="standard"/>
        <c:varyColors val="0"/>
        <c:ser>
          <c:idx val="1"/>
          <c:order val="0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1D-485F-9AC3-6980258F89C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01D-485F-9AC3-6980258F89C6}"/>
            </c:ext>
          </c:extLst>
        </c:ser>
        <c:ser>
          <c:idx val="0"/>
          <c:order val="1"/>
          <c:tx>
            <c:strRef>
              <c:f>[1]itdb!$AA$4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1D-485F-9AC3-6980258F89C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[1]itdb!$AA$10:$AA$24</c:f>
              <c:numCache>
                <c:formatCode>0.0;[Red]\-0.0</c:formatCode>
                <c:ptCount val="15"/>
                <c:pt idx="0">
                  <c:v>104.55744048758932</c:v>
                </c:pt>
                <c:pt idx="1">
                  <c:v>103.7006987737583</c:v>
                </c:pt>
                <c:pt idx="2">
                  <c:v>104.08752762385033</c:v>
                </c:pt>
                <c:pt idx="3">
                  <c:v>103.56522538674571</c:v>
                </c:pt>
                <c:pt idx="4">
                  <c:v>101.46392872600401</c:v>
                </c:pt>
                <c:pt idx="5">
                  <c:v>101.79260584760006</c:v>
                </c:pt>
                <c:pt idx="6">
                  <c:v>102.71590020936264</c:v>
                </c:pt>
                <c:pt idx="7">
                  <c:v>104.2383193102787</c:v>
                </c:pt>
                <c:pt idx="8">
                  <c:v>105.56415550340733</c:v>
                </c:pt>
                <c:pt idx="9">
                  <c:v>106.60464135634292</c:v>
                </c:pt>
                <c:pt idx="10">
                  <c:v>107.30426950903974</c:v>
                </c:pt>
                <c:pt idx="11">
                  <c:v>103.9418238509063</c:v>
                </c:pt>
                <c:pt idx="12">
                  <c:v>104.72514196998534</c:v>
                </c:pt>
                <c:pt idx="13">
                  <c:v>105.37832196676042</c:v>
                </c:pt>
                <c:pt idx="14">
                  <c:v>106.59226856047312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E01D-485F-9AC3-6980258F8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740608"/>
        <c:axId val="467397440"/>
      </c:lineChart>
      <c:catAx>
        <c:axId val="46874060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67397440"/>
        <c:crossesAt val="100"/>
        <c:auto val="1"/>
        <c:lblAlgn val="ctr"/>
        <c:lblOffset val="100"/>
        <c:noMultiLvlLbl val="0"/>
      </c:catAx>
      <c:valAx>
        <c:axId val="467397440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740608"/>
        <c:crosses val="autoZero"/>
        <c:crossBetween val="between"/>
        <c:majorUnit val="2"/>
      </c:valAx>
      <c:catAx>
        <c:axId val="46874112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398016"/>
        <c:crossesAt val="0"/>
        <c:auto val="1"/>
        <c:lblAlgn val="ctr"/>
        <c:lblOffset val="100"/>
        <c:noMultiLvlLbl val="0"/>
      </c:catAx>
      <c:valAx>
        <c:axId val="46739801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74112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0974408139102372"/>
          <c:y val="0.93641723816780964"/>
          <c:w val="0.3765201355818546"/>
          <c:h val="5.343696554059773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118769841269842"/>
          <c:w val="0.93270893246187359"/>
          <c:h val="0.64323399197741793"/>
        </c:manualLayout>
      </c:layout>
      <c:lineChart>
        <c:grouping val="standard"/>
        <c:varyColors val="0"/>
        <c:ser>
          <c:idx val="1"/>
          <c:order val="0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768-4564-99FF-7144C9468188}"/>
            </c:ext>
          </c:extLst>
        </c:ser>
        <c:ser>
          <c:idx val="0"/>
          <c:order val="1"/>
          <c:tx>
            <c:strRef>
              <c:f>[1]itdb!$AO$4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[1]itdb!$AO$10:$AO$24</c:f>
              <c:numCache>
                <c:formatCode>0.0;[Red]\-0.0</c:formatCode>
                <c:ptCount val="15"/>
                <c:pt idx="0">
                  <c:v>61.776950919241322</c:v>
                </c:pt>
                <c:pt idx="1">
                  <c:v>61.511817649174859</c:v>
                </c:pt>
                <c:pt idx="2">
                  <c:v>61.590370079415145</c:v>
                </c:pt>
                <c:pt idx="3">
                  <c:v>62.906314016421682</c:v>
                </c:pt>
                <c:pt idx="4">
                  <c:v>62.726005879658352</c:v>
                </c:pt>
                <c:pt idx="5">
                  <c:v>63.419887888071557</c:v>
                </c:pt>
                <c:pt idx="6">
                  <c:v>63.633288828979005</c:v>
                </c:pt>
                <c:pt idx="7">
                  <c:v>64.630514533613336</c:v>
                </c:pt>
                <c:pt idx="8">
                  <c:v>65.157101486133257</c:v>
                </c:pt>
                <c:pt idx="9">
                  <c:v>65.433379497603426</c:v>
                </c:pt>
                <c:pt idx="10">
                  <c:v>65.541144292977322</c:v>
                </c:pt>
                <c:pt idx="11">
                  <c:v>63.377973137534823</c:v>
                </c:pt>
                <c:pt idx="12">
                  <c:v>64.342459067242345</c:v>
                </c:pt>
                <c:pt idx="13">
                  <c:v>65.293622104524971</c:v>
                </c:pt>
                <c:pt idx="14">
                  <c:v>66.293029819166435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768-4564-99FF-7144C9468188}"/>
            </c:ext>
          </c:extLst>
        </c:ser>
        <c:ser>
          <c:idx val="3"/>
          <c:order val="2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768-4564-99FF-7144C9468188}"/>
            </c:ext>
          </c:extLst>
        </c:ser>
        <c:ser>
          <c:idx val="2"/>
          <c:order val="3"/>
          <c:tx>
            <c:strRef>
              <c:f>[1]itdb!$AP$9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[1]itdb!$AP$10:$AP$24</c:f>
              <c:numCache>
                <c:formatCode>0.0;[Red]\-0.0</c:formatCode>
                <c:ptCount val="15"/>
                <c:pt idx="0">
                  <c:v>56.920540928601724</c:v>
                </c:pt>
                <c:pt idx="1">
                  <c:v>56.275419291154293</c:v>
                </c:pt>
                <c:pt idx="2">
                  <c:v>56.346080462452363</c:v>
                </c:pt>
                <c:pt idx="3">
                  <c:v>56.071989206595973</c:v>
                </c:pt>
                <c:pt idx="4">
                  <c:v>54.98117457944565</c:v>
                </c:pt>
                <c:pt idx="5">
                  <c:v>55.291816303095466</c:v>
                </c:pt>
                <c:pt idx="6">
                  <c:v>56.01482993179382</c:v>
                </c:pt>
                <c:pt idx="7">
                  <c:v>57.060959885953601</c:v>
                </c:pt>
                <c:pt idx="8">
                  <c:v>57.846741020389182</c:v>
                </c:pt>
                <c:pt idx="9">
                  <c:v>58.526610968418588</c:v>
                </c:pt>
                <c:pt idx="10">
                  <c:v>59.050753809024691</c:v>
                </c:pt>
                <c:pt idx="11">
                  <c:v>57.470792638959665</c:v>
                </c:pt>
                <c:pt idx="12">
                  <c:v>58.23164762589181</c:v>
                </c:pt>
                <c:pt idx="13">
                  <c:v>58.831913939602686</c:v>
                </c:pt>
                <c:pt idx="14">
                  <c:v>59.756117667840847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768-4564-99FF-7144C94681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535808"/>
        <c:axId val="467400896"/>
      </c:lineChart>
      <c:catAx>
        <c:axId val="46853580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400896"/>
        <c:crosses val="autoZero"/>
        <c:auto val="1"/>
        <c:lblAlgn val="ctr"/>
        <c:lblOffset val="100"/>
        <c:tickLblSkip val="3"/>
        <c:noMultiLvlLbl val="0"/>
      </c:catAx>
      <c:valAx>
        <c:axId val="467400896"/>
        <c:scaling>
          <c:orientation val="minMax"/>
          <c:min val="5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535808"/>
        <c:crosses val="autoZero"/>
        <c:crossBetween val="between"/>
        <c:majorUnit val="5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621928391026594"/>
          <c:w val="0.93270893246187359"/>
          <c:h val="0.63820254543653732"/>
        </c:manualLayout>
      </c:layout>
      <c:lineChart>
        <c:grouping val="standard"/>
        <c:varyColors val="0"/>
        <c:ser>
          <c:idx val="1"/>
          <c:order val="0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12-4461-AFCD-BECD9B890A2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912-4461-AFCD-BECD9B890A20}"/>
            </c:ext>
          </c:extLst>
        </c:ser>
        <c:ser>
          <c:idx val="0"/>
          <c:order val="1"/>
          <c:tx>
            <c:strRef>
              <c:f>[1]itdb!$AQ$4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912-4461-AFCD-BECD9B890A2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[1]itdb!$AQ$10:$AQ$24</c:f>
              <c:numCache>
                <c:formatCode>0.0;[Red]\-0.0</c:formatCode>
                <c:ptCount val="15"/>
                <c:pt idx="0">
                  <c:v>7.8612005260476518</c:v>
                </c:pt>
                <c:pt idx="1">
                  <c:v>8.5128330752404633</c:v>
                </c:pt>
                <c:pt idx="2">
                  <c:v>8.5147882862219397</c:v>
                </c:pt>
                <c:pt idx="3">
                  <c:v>10.864290678423171</c:v>
                </c:pt>
                <c:pt idx="4">
                  <c:v>12.347081870749729</c:v>
                </c:pt>
                <c:pt idx="5">
                  <c:v>12.816281856759437</c:v>
                </c:pt>
                <c:pt idx="6">
                  <c:v>11.972442470576336</c:v>
                </c:pt>
                <c:pt idx="7">
                  <c:v>11.712044538532846</c:v>
                </c:pt>
                <c:pt idx="8">
                  <c:v>11.219591263279046</c:v>
                </c:pt>
                <c:pt idx="9">
                  <c:v>10.555420768749704</c:v>
                </c:pt>
                <c:pt idx="10">
                  <c:v>9.9027726079052716</c:v>
                </c:pt>
                <c:pt idx="11">
                  <c:v>9.3205576103801153</c:v>
                </c:pt>
                <c:pt idx="12">
                  <c:v>9.4973234314285513</c:v>
                </c:pt>
                <c:pt idx="13">
                  <c:v>9.8963849096594494</c:v>
                </c:pt>
                <c:pt idx="14">
                  <c:v>9.8606326625241341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912-4461-AFCD-BECD9B890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817408"/>
        <c:axId val="468599360"/>
      </c:lineChart>
      <c:catAx>
        <c:axId val="46881740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599360"/>
        <c:crosses val="autoZero"/>
        <c:auto val="1"/>
        <c:lblAlgn val="ctr"/>
        <c:lblOffset val="100"/>
        <c:tickLblSkip val="3"/>
        <c:noMultiLvlLbl val="0"/>
      </c:catAx>
      <c:valAx>
        <c:axId val="468599360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817408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8105698652075261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db!$V$4</c:f>
              <c:strCache>
                <c:ptCount val="1"/>
                <c:pt idx="0">
                  <c:v>Ravenna-Ferrara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0C-4CF5-B9B6-56AC4A947A6B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0C-4CF5-B9B6-56AC4A947A6B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80C-4CF5-B9B6-56AC4A947A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db!$V$10:$V$24</c:f>
              <c:numCache>
                <c:formatCode>0.0;[Red]\-0.0</c:formatCode>
                <c:ptCount val="15"/>
                <c:pt idx="0">
                  <c:v>-8.8883322664464295</c:v>
                </c:pt>
                <c:pt idx="1">
                  <c:v>-7.0181282209369478E-3</c:v>
                </c:pt>
                <c:pt idx="2">
                  <c:v>4.8548537704652395</c:v>
                </c:pt>
                <c:pt idx="3">
                  <c:v>-4.1113281545247631</c:v>
                </c:pt>
                <c:pt idx="4">
                  <c:v>-0.73370414489788427</c:v>
                </c:pt>
                <c:pt idx="5">
                  <c:v>0.50118470760074363</c:v>
                </c:pt>
                <c:pt idx="6">
                  <c:v>0.31023582711402486</c:v>
                </c:pt>
                <c:pt idx="7">
                  <c:v>1.426341133452147</c:v>
                </c:pt>
                <c:pt idx="8">
                  <c:v>0.49262312820630427</c:v>
                </c:pt>
                <c:pt idx="9">
                  <c:v>0.28379032261613979</c:v>
                </c:pt>
                <c:pt idx="10">
                  <c:v>-1.8911607848312584</c:v>
                </c:pt>
                <c:pt idx="11">
                  <c:v>-9.336751217019879</c:v>
                </c:pt>
                <c:pt idx="12">
                  <c:v>6.9653575922130173</c:v>
                </c:pt>
                <c:pt idx="13">
                  <c:v>2.187463103362508</c:v>
                </c:pt>
                <c:pt idx="14">
                  <c:v>2.4929354627590161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80C-4CF5-B9B6-56AC4A947A6B}"/>
            </c:ext>
          </c:extLst>
        </c:ser>
        <c:ser>
          <c:idx val="3"/>
          <c:order val="3"/>
          <c:tx>
            <c:strRef>
              <c:f>[1]erdb!$V$4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val>
            <c:numRef>
              <c:f>[1]erdb!$V$10:$V$24</c:f>
              <c:numCache>
                <c:formatCode>0.0;[Red]\-0.0</c:formatCode>
                <c:ptCount val="15"/>
                <c:pt idx="0">
                  <c:v>-6.8649522210585285</c:v>
                </c:pt>
                <c:pt idx="1">
                  <c:v>2.3211062570669627</c:v>
                </c:pt>
                <c:pt idx="2">
                  <c:v>2.6752597738515238</c:v>
                </c:pt>
                <c:pt idx="3">
                  <c:v>-2.5524415684816559</c:v>
                </c:pt>
                <c:pt idx="4">
                  <c:v>-0.45624423260203217</c:v>
                </c:pt>
                <c:pt idx="5">
                  <c:v>1.0720347747791514</c:v>
                </c:pt>
                <c:pt idx="6">
                  <c:v>0.62900984370308777</c:v>
                </c:pt>
                <c:pt idx="7">
                  <c:v>1.760611559607117</c:v>
                </c:pt>
                <c:pt idx="8">
                  <c:v>2.2617525606548394</c:v>
                </c:pt>
                <c:pt idx="9">
                  <c:v>1.443206525253582</c:v>
                </c:pt>
                <c:pt idx="10">
                  <c:v>-4.0939251250837749E-2</c:v>
                </c:pt>
                <c:pt idx="11">
                  <c:v>-9.1111552006348902</c:v>
                </c:pt>
                <c:pt idx="12">
                  <c:v>7.1800014393903933</c:v>
                </c:pt>
                <c:pt idx="13">
                  <c:v>2.3560887808914632</c:v>
                </c:pt>
                <c:pt idx="14">
                  <c:v>2.684126406822096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80C-4CF5-B9B6-56AC4A947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8362752"/>
        <c:axId val="468601088"/>
      </c:barChart>
      <c:lineChart>
        <c:grouping val="standard"/>
        <c:varyColors val="0"/>
        <c:ser>
          <c:idx val="0"/>
          <c:order val="0"/>
          <c:tx>
            <c:strRef>
              <c:f>db!$Q$4</c:f>
              <c:strCache>
                <c:ptCount val="1"/>
                <c:pt idx="0">
                  <c:v>Ravenna-Ferrara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db!$Q$10:$Q$24</c:f>
              <c:numCache>
                <c:formatCode>0.0</c:formatCode>
                <c:ptCount val="15"/>
                <c:pt idx="0">
                  <c:v>103.13762983368946</c:v>
                </c:pt>
                <c:pt idx="1">
                  <c:v>103.13039150258368</c:v>
                </c:pt>
                <c:pt idx="2">
                  <c:v>108.13722120294243</c:v>
                </c:pt>
                <c:pt idx="3">
                  <c:v>103.69134518210512</c:v>
                </c:pt>
                <c:pt idx="4">
                  <c:v>102.93055748460365</c:v>
                </c:pt>
                <c:pt idx="5">
                  <c:v>103.44642969816466</c:v>
                </c:pt>
                <c:pt idx="6">
                  <c:v>103.76735758495869</c:v>
                </c:pt>
                <c:pt idx="7">
                  <c:v>105.24743408928933</c:v>
                </c:pt>
                <c:pt idx="8">
                  <c:v>105.76590729145686</c:v>
                </c:pt>
                <c:pt idx="9">
                  <c:v>106.06606070097715</c:v>
                </c:pt>
                <c:pt idx="10">
                  <c:v>104.06018095498494</c:v>
                </c:pt>
                <c:pt idx="11">
                  <c:v>94.344340743237296</c:v>
                </c:pt>
                <c:pt idx="12">
                  <c:v>100.91576144401971</c:v>
                </c:pt>
                <c:pt idx="13">
                  <c:v>103.12325649108496</c:v>
                </c:pt>
                <c:pt idx="14">
                  <c:v>105.69405272250316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80C-4CF5-B9B6-56AC4A947A6B}"/>
            </c:ext>
          </c:extLst>
        </c:ser>
        <c:ser>
          <c:idx val="1"/>
          <c:order val="1"/>
          <c:tx>
            <c:strRef>
              <c:f>[1]erdb!$Q$4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[1]erdb!$Q$10:$Q$24</c:f>
              <c:numCache>
                <c:formatCode>0.0</c:formatCode>
                <c:ptCount val="15"/>
                <c:pt idx="0">
                  <c:v>102.39933529032243</c:v>
                </c:pt>
                <c:pt idx="1">
                  <c:v>104.77613266894107</c:v>
                </c:pt>
                <c:pt idx="2">
                  <c:v>107.57916639883057</c:v>
                </c:pt>
                <c:pt idx="3">
                  <c:v>104.83327103664075</c:v>
                </c:pt>
                <c:pt idx="4">
                  <c:v>104.35497528368802</c:v>
                </c:pt>
                <c:pt idx="5">
                  <c:v>105.47369690794133</c:v>
                </c:pt>
                <c:pt idx="6">
                  <c:v>106.13713684400986</c:v>
                </c:pt>
                <c:pt idx="7">
                  <c:v>108.0057995443215</c:v>
                </c:pt>
                <c:pt idx="8">
                  <c:v>110.44862348117093</c:v>
                </c:pt>
                <c:pt idx="9">
                  <c:v>112.04262522230394</c:v>
                </c:pt>
                <c:pt idx="10">
                  <c:v>111.99675581045615</c:v>
                </c:pt>
                <c:pt idx="11">
                  <c:v>101.79255756888942</c:v>
                </c:pt>
                <c:pt idx="12">
                  <c:v>109.10126466752799</c:v>
                </c:pt>
                <c:pt idx="13">
                  <c:v>111.67178732417031</c:v>
                </c:pt>
                <c:pt idx="14">
                  <c:v>114.66919925670858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80C-4CF5-B9B6-56AC4A947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819456"/>
        <c:axId val="468600512"/>
      </c:lineChart>
      <c:catAx>
        <c:axId val="468819456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600512"/>
        <c:crossesAt val="100"/>
        <c:auto val="1"/>
        <c:lblAlgn val="ctr"/>
        <c:lblOffset val="200"/>
        <c:noMultiLvlLbl val="0"/>
      </c:catAx>
      <c:valAx>
        <c:axId val="468600512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819456"/>
        <c:crosses val="autoZero"/>
        <c:crossBetween val="between"/>
      </c:valAx>
      <c:catAx>
        <c:axId val="468362752"/>
        <c:scaling>
          <c:orientation val="minMax"/>
        </c:scaling>
        <c:delete val="0"/>
        <c:axPos val="b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68601088"/>
        <c:crossesAt val="0"/>
        <c:auto val="1"/>
        <c:lblAlgn val="ctr"/>
        <c:lblOffset val="100"/>
        <c:noMultiLvlLbl val="0"/>
      </c:catAx>
      <c:valAx>
        <c:axId val="468601088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36275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472623287619714"/>
          <c:y val="9.1267457034204091E-3"/>
          <c:w val="0.54280028556250692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Tasso di variazione</a:t>
            </a:r>
          </a:p>
        </c:rich>
      </c:tx>
      <c:layout>
        <c:manualLayout>
          <c:xMode val="edge"/>
          <c:yMode val="edge"/>
          <c:x val="0.3132465968635641"/>
          <c:y val="9.93740219092331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159838071088571E-2"/>
          <c:y val="0.15410915492957747"/>
          <c:w val="0.93029132746118604"/>
          <c:h val="0.588602895148669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db!$S$22:$S$24</c:f>
              <c:numCache>
                <c:formatCode>0.0;[Red]\-0.0</c:formatCode>
                <c:ptCount val="3"/>
                <c:pt idx="0">
                  <c:v>12.569178083100629</c:v>
                </c:pt>
                <c:pt idx="1">
                  <c:v>-0.1660651055086837</c:v>
                </c:pt>
                <c:pt idx="2">
                  <c:v>2.6243131206270753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91F-45B4-AAC0-BC9A943F816D}"/>
            </c:ext>
          </c:extLst>
        </c:ser>
        <c:ser>
          <c:idx val="1"/>
          <c:order val="1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db!$T$22:$T$24</c:f>
              <c:numCache>
                <c:formatCode>0.0;[Red]\-0.0</c:formatCode>
                <c:ptCount val="3"/>
                <c:pt idx="0">
                  <c:v>28.28182548653453</c:v>
                </c:pt>
                <c:pt idx="1">
                  <c:v>10.158784182273116</c:v>
                </c:pt>
                <c:pt idx="2">
                  <c:v>6.4284526575569156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91F-45B4-AAC0-BC9A943F816D}"/>
            </c:ext>
          </c:extLst>
        </c:ser>
        <c:ser>
          <c:idx val="2"/>
          <c:order val="2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db!$U$22:$U$24</c:f>
              <c:numCache>
                <c:formatCode>0.0;[Red]\-0.0</c:formatCode>
                <c:ptCount val="3"/>
                <c:pt idx="0">
                  <c:v>4.5421714729967366</c:v>
                </c:pt>
                <c:pt idx="1">
                  <c:v>2.4651547797331697</c:v>
                </c:pt>
                <c:pt idx="2">
                  <c:v>2.2361883593392529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91F-45B4-AAC0-BC9A943F8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8478464"/>
        <c:axId val="468603392"/>
      </c:barChart>
      <c:lineChart>
        <c:grouping val="standard"/>
        <c:varyColors val="0"/>
        <c:ser>
          <c:idx val="3"/>
          <c:order val="3"/>
          <c:tx>
            <c:strRef>
              <c:f>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db!$V$22:$V$24</c:f>
              <c:numCache>
                <c:formatCode>0.0;[Red]\-0.0</c:formatCode>
                <c:ptCount val="3"/>
                <c:pt idx="0">
                  <c:v>6.9653575922130173</c:v>
                </c:pt>
                <c:pt idx="1">
                  <c:v>2.187463103362508</c:v>
                </c:pt>
                <c:pt idx="2">
                  <c:v>2.4929354627590161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91F-45B4-AAC0-BC9A943F8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478464"/>
        <c:axId val="468603392"/>
      </c:lineChart>
      <c:catAx>
        <c:axId val="46847846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603392"/>
        <c:crosses val="autoZero"/>
        <c:auto val="1"/>
        <c:lblAlgn val="ctr"/>
        <c:lblOffset val="200"/>
        <c:noMultiLvlLbl val="0"/>
      </c:catAx>
      <c:valAx>
        <c:axId val="468603392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478464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543574002402241E-2"/>
          <c:w val="0.92630904139433556"/>
          <c:h val="0.74923006755303123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db!$S$10:$S$24</c:f>
              <c:numCache>
                <c:formatCode>0.0;[Red]\-0.0</c:formatCode>
                <c:ptCount val="15"/>
                <c:pt idx="0">
                  <c:v>-19.712739722291005</c:v>
                </c:pt>
                <c:pt idx="1">
                  <c:v>11.871990033243062</c:v>
                </c:pt>
                <c:pt idx="2">
                  <c:v>7.5435806902319102</c:v>
                </c:pt>
                <c:pt idx="3">
                  <c:v>-6.7472111911172306</c:v>
                </c:pt>
                <c:pt idx="4">
                  <c:v>0.14640799554881401</c:v>
                </c:pt>
                <c:pt idx="5">
                  <c:v>0.22215977158670519</c:v>
                </c:pt>
                <c:pt idx="6">
                  <c:v>2.6234662088926441</c:v>
                </c:pt>
                <c:pt idx="7">
                  <c:v>1.982532582609231</c:v>
                </c:pt>
                <c:pt idx="8">
                  <c:v>0.85916014730487156</c:v>
                </c:pt>
                <c:pt idx="9">
                  <c:v>0.34473619270831701</c:v>
                </c:pt>
                <c:pt idx="10">
                  <c:v>1.7028673773021197</c:v>
                </c:pt>
                <c:pt idx="11">
                  <c:v>-13.190436924612314</c:v>
                </c:pt>
                <c:pt idx="12">
                  <c:v>12.569178083100629</c:v>
                </c:pt>
                <c:pt idx="13">
                  <c:v>-0.1660651055086837</c:v>
                </c:pt>
                <c:pt idx="14">
                  <c:v>2.6243131206270753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C6-4764-9DB6-D4C82F606F62}"/>
            </c:ext>
          </c:extLst>
        </c:ser>
        <c:ser>
          <c:idx val="4"/>
          <c:order val="4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db!$T$10:$T$24</c:f>
              <c:numCache>
                <c:formatCode>0.0;[Red]\-0.0</c:formatCode>
                <c:ptCount val="15"/>
                <c:pt idx="0">
                  <c:v>-13.648933552737519</c:v>
                </c:pt>
                <c:pt idx="1">
                  <c:v>-11.54876762484205</c:v>
                </c:pt>
                <c:pt idx="2">
                  <c:v>-2.4474771491344471</c:v>
                </c:pt>
                <c:pt idx="3">
                  <c:v>-16.241874644995548</c:v>
                </c:pt>
                <c:pt idx="4">
                  <c:v>-10.712313357250958</c:v>
                </c:pt>
                <c:pt idx="5">
                  <c:v>-8.9241662517149827</c:v>
                </c:pt>
                <c:pt idx="6">
                  <c:v>-1.1591130879240352</c:v>
                </c:pt>
                <c:pt idx="7">
                  <c:v>0.37438426598221941</c:v>
                </c:pt>
                <c:pt idx="8">
                  <c:v>0.14719278996495611</c:v>
                </c:pt>
                <c:pt idx="9">
                  <c:v>1.9219734098576913</c:v>
                </c:pt>
                <c:pt idx="10">
                  <c:v>-3.50936132962959</c:v>
                </c:pt>
                <c:pt idx="11">
                  <c:v>-4.1915172377193439</c:v>
                </c:pt>
                <c:pt idx="12">
                  <c:v>28.28182548653453</c:v>
                </c:pt>
                <c:pt idx="13">
                  <c:v>10.158784182273116</c:v>
                </c:pt>
                <c:pt idx="14">
                  <c:v>6.4284526575569156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DC6-4764-9DB6-D4C82F606F62}"/>
            </c:ext>
          </c:extLst>
        </c:ser>
        <c:ser>
          <c:idx val="5"/>
          <c:order val="5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db!$U$10:$U$24</c:f>
              <c:numCache>
                <c:formatCode>0.0;[Red]\-0.0</c:formatCode>
                <c:ptCount val="15"/>
                <c:pt idx="0">
                  <c:v>-6.1253454178406219</c:v>
                </c:pt>
                <c:pt idx="1">
                  <c:v>-1.7930991073736191</c:v>
                </c:pt>
                <c:pt idx="2">
                  <c:v>4.3571866582985619</c:v>
                </c:pt>
                <c:pt idx="3">
                  <c:v>-1.90292017542949</c:v>
                </c:pt>
                <c:pt idx="4">
                  <c:v>-1.0890707368112706</c:v>
                </c:pt>
                <c:pt idx="5">
                  <c:v>1.2560784314487483</c:v>
                </c:pt>
                <c:pt idx="6">
                  <c:v>-0.6538943557049981</c:v>
                </c:pt>
                <c:pt idx="7">
                  <c:v>1.1517128404815891</c:v>
                </c:pt>
                <c:pt idx="8">
                  <c:v>1.2479446148499385</c:v>
                </c:pt>
                <c:pt idx="9">
                  <c:v>-0.22605229402351545</c:v>
                </c:pt>
                <c:pt idx="10">
                  <c:v>-2.0464056299087985</c:v>
                </c:pt>
                <c:pt idx="11">
                  <c:v>-8.898268056032455</c:v>
                </c:pt>
                <c:pt idx="12">
                  <c:v>4.5421714729967366</c:v>
                </c:pt>
                <c:pt idx="13">
                  <c:v>2.4651547797331697</c:v>
                </c:pt>
                <c:pt idx="14">
                  <c:v>2.2361883593392529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DC6-4764-9DB6-D4C82F606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8968448"/>
        <c:axId val="468606272"/>
      </c:barChart>
      <c:lineChart>
        <c:grouping val="standard"/>
        <c:varyColors val="0"/>
        <c:ser>
          <c:idx val="0"/>
          <c:order val="0"/>
          <c:tx>
            <c:strRef>
              <c:f>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C6-4764-9DB6-D4C82F606F6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db!$N$10:$N$24</c:f>
              <c:numCache>
                <c:formatCode>0.0</c:formatCode>
                <c:ptCount val="15"/>
                <c:pt idx="0">
                  <c:v>86.640502770131164</c:v>
                </c:pt>
                <c:pt idx="1">
                  <c:v>96.926454623752818</c:v>
                </c:pt>
                <c:pt idx="2">
                  <c:v>104.23817993847665</c:v>
                </c:pt>
                <c:pt idx="3">
                  <c:v>97.205009796250835</c:v>
                </c:pt>
                <c:pt idx="4">
                  <c:v>97.347325702666538</c:v>
                </c:pt>
                <c:pt idx="5">
                  <c:v>97.563592299093344</c:v>
                </c:pt>
                <c:pt idx="6">
                  <c:v>100.12314017524186</c:v>
                </c:pt>
                <c:pt idx="7">
                  <c:v>102.10811405194754</c:v>
                </c:pt>
                <c:pt idx="8">
                  <c:v>102.98538627504649</c:v>
                </c:pt>
                <c:pt idx="9">
                  <c:v>103.34041417473703</c:v>
                </c:pt>
                <c:pt idx="10">
                  <c:v>105.10016437528753</c:v>
                </c:pt>
                <c:pt idx="11">
                  <c:v>91.236993485701362</c:v>
                </c:pt>
                <c:pt idx="12">
                  <c:v>102.70473367458609</c:v>
                </c:pt>
                <c:pt idx="13">
                  <c:v>102.53417695024697</c:v>
                </c:pt>
                <c:pt idx="14">
                  <c:v>105.22499480907931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1DC6-4764-9DB6-D4C82F606F62}"/>
            </c:ext>
          </c:extLst>
        </c:ser>
        <c:ser>
          <c:idx val="1"/>
          <c:order val="1"/>
          <c:tx>
            <c:strRef>
              <c:f>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80808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C6-4764-9DB6-D4C82F606F6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db!$O$10:$O$24</c:f>
              <c:numCache>
                <c:formatCode>0.0</c:formatCode>
                <c:ptCount val="15"/>
                <c:pt idx="0">
                  <c:v>115.99985040261477</c:v>
                </c:pt>
                <c:pt idx="1">
                  <c:v>102.60329723445238</c:v>
                </c:pt>
                <c:pt idx="2">
                  <c:v>100.09210498038065</c:v>
                </c:pt>
                <c:pt idx="3">
                  <c:v>83.835270759929898</c:v>
                </c:pt>
                <c:pt idx="4">
                  <c:v>74.854573852226423</c:v>
                </c:pt>
                <c:pt idx="5">
                  <c:v>68.174427234640973</c:v>
                </c:pt>
                <c:pt idx="6">
                  <c:v>67.384208525946988</c:v>
                </c:pt>
                <c:pt idx="7">
                  <c:v>67.636484400424777</c:v>
                </c:pt>
                <c:pt idx="8">
                  <c:v>67.736040428847986</c:v>
                </c:pt>
                <c:pt idx="9">
                  <c:v>69.037909114780888</c:v>
                </c:pt>
                <c:pt idx="10">
                  <c:v>66.615119429521954</c:v>
                </c:pt>
                <c:pt idx="11">
                  <c:v>63.822935215706224</c:v>
                </c:pt>
                <c:pt idx="12">
                  <c:v>81.873226373796243</c:v>
                </c:pt>
                <c:pt idx="13">
                  <c:v>90.190550744174118</c:v>
                </c:pt>
                <c:pt idx="14">
                  <c:v>95.988407600353213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1DC6-4764-9DB6-D4C82F606F62}"/>
            </c:ext>
          </c:extLst>
        </c:ser>
        <c:ser>
          <c:idx val="2"/>
          <c:order val="2"/>
          <c:tx>
            <c:strRef>
              <c:f>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C6-4764-9DB6-D4C82F606F6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db!$P$10:$P$24</c:f>
              <c:numCache>
                <c:formatCode>0.0</c:formatCode>
                <c:ptCount val="15"/>
                <c:pt idx="0">
                  <c:v>107.87283697183986</c:v>
                </c:pt>
                <c:pt idx="1">
                  <c:v>105.93857009499921</c:v>
                </c:pt>
                <c:pt idx="2">
                  <c:v>110.55451133717079</c:v>
                </c:pt>
                <c:pt idx="3">
                  <c:v>108.45074723608826</c:v>
                </c:pt>
                <c:pt idx="4">
                  <c:v>107.26964188408688</c:v>
                </c:pt>
                <c:pt idx="5">
                  <c:v>108.61703271928519</c:v>
                </c:pt>
                <c:pt idx="6">
                  <c:v>107.90679207299955</c:v>
                </c:pt>
                <c:pt idx="7">
                  <c:v>109.14956845305605</c:v>
                </c:pt>
                <c:pt idx="8">
                  <c:v>110.5116946146979</c:v>
                </c:pt>
                <c:pt idx="9">
                  <c:v>110.26188039385711</c:v>
                </c:pt>
                <c:pt idx="10">
                  <c:v>108.00547506583392</c:v>
                </c:pt>
                <c:pt idx="11">
                  <c:v>98.394858379284713</c:v>
                </c:pt>
                <c:pt idx="12">
                  <c:v>102.86412156748413</c:v>
                </c:pt>
                <c:pt idx="13">
                  <c:v>105.39988137693551</c:v>
                </c:pt>
                <c:pt idx="14">
                  <c:v>107.7568212550439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1DC6-4764-9DB6-D4C82F606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67936"/>
        <c:axId val="468605696"/>
      </c:lineChart>
      <c:catAx>
        <c:axId val="46896793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605696"/>
        <c:crossesAt val="100"/>
        <c:auto val="1"/>
        <c:lblAlgn val="ctr"/>
        <c:lblOffset val="200"/>
        <c:noMultiLvlLbl val="0"/>
      </c:catAx>
      <c:valAx>
        <c:axId val="468605696"/>
        <c:scaling>
          <c:orientation val="minMax"/>
          <c:min val="6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967936"/>
        <c:crossesAt val="1"/>
        <c:crossBetween val="between"/>
        <c:majorUnit val="20"/>
      </c:valAx>
      <c:catAx>
        <c:axId val="46896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468606272"/>
        <c:crossesAt val="0"/>
        <c:auto val="1"/>
        <c:lblAlgn val="ctr"/>
        <c:lblOffset val="100"/>
        <c:noMultiLvlLbl val="0"/>
      </c:catAx>
      <c:valAx>
        <c:axId val="468606272"/>
        <c:scaling>
          <c:orientation val="minMax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968448"/>
        <c:crosses val="max"/>
        <c:crossBetween val="between"/>
        <c:majorUnit val="5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271298896172192"/>
          <c:y val="1.8277322366217458E-2"/>
          <c:w val="0.43021541798522905"/>
          <c:h val="6.788719736023626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Quota dei macrosettori</a:t>
            </a:r>
          </a:p>
        </c:rich>
      </c:tx>
      <c:layout>
        <c:manualLayout>
          <c:xMode val="edge"/>
          <c:yMode val="edge"/>
          <c:x val="0.2747175833790007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06564457220625E-2"/>
          <c:y val="0.13572985355629133"/>
          <c:w val="0.91029343554277942"/>
          <c:h val="0.63164945226917057"/>
        </c:manualLayout>
      </c:layout>
      <c:areaChart>
        <c:grouping val="percentStacked"/>
        <c:varyColors val="0"/>
        <c:ser>
          <c:idx val="0"/>
          <c:order val="0"/>
          <c:tx>
            <c:strRef>
              <c:f>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db!$W$10:$W$24</c:f>
              <c:numCache>
                <c:formatCode>0.0</c:formatCode>
                <c:ptCount val="15"/>
                <c:pt idx="0">
                  <c:v>4.7928257705448587</c:v>
                </c:pt>
                <c:pt idx="1">
                  <c:v>4.6911606013992371</c:v>
                </c:pt>
                <c:pt idx="2">
                  <c:v>4.9357567327859684</c:v>
                </c:pt>
                <c:pt idx="3">
                  <c:v>4.7050658842441386</c:v>
                </c:pt>
                <c:pt idx="4">
                  <c:v>5.29710976116107</c:v>
                </c:pt>
                <c:pt idx="5">
                  <c:v>5.2741859768579165</c:v>
                </c:pt>
                <c:pt idx="6">
                  <c:v>5.5321530905510814</c:v>
                </c:pt>
                <c:pt idx="7">
                  <c:v>5.6472166693487971</c:v>
                </c:pt>
                <c:pt idx="8">
                  <c:v>5.0655811112647493</c:v>
                </c:pt>
                <c:pt idx="9">
                  <c:v>5.3384492129709278</c:v>
                </c:pt>
                <c:pt idx="10">
                  <c:v>4.7365966675665279</c:v>
                </c:pt>
                <c:pt idx="11">
                  <c:v>5.1070220925109266</c:v>
                </c:pt>
                <c:pt idx="12">
                  <c:v>4.7001670443079613</c:v>
                </c:pt>
                <c:pt idx="13">
                  <c:v>4.619928887449146</c:v>
                </c:pt>
                <c:pt idx="14">
                  <c:v>4.54553659331643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499-4E5F-AE52-91AEBCB2579B}"/>
            </c:ext>
          </c:extLst>
        </c:ser>
        <c:ser>
          <c:idx val="1"/>
          <c:order val="1"/>
          <c:tx>
            <c:strRef>
              <c:f>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99-4E5F-AE52-91AEBCB2579B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99-4E5F-AE52-91AEBCB2579B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99-4E5F-AE52-91AEBCB2579B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99-4E5F-AE52-91AEBCB2579B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99-4E5F-AE52-91AEBCB2579B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499-4E5F-AE52-91AEBCB2579B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99-4E5F-AE52-91AEBCB2579B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499-4E5F-AE52-91AEBCB2579B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99-4E5F-AE52-91AEBCB2579B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499-4E5F-AE52-91AEBCB2579B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499-4E5F-AE52-91AEBCB2579B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db!$X$10:$X$24</c:f>
              <c:numCache>
                <c:formatCode>0.0</c:formatCode>
                <c:ptCount val="15"/>
                <c:pt idx="0">
                  <c:v>18.372179782930179</c:v>
                </c:pt>
                <c:pt idx="1">
                  <c:v>20.554765695461167</c:v>
                </c:pt>
                <c:pt idx="2">
                  <c:v>21.08183859545171</c:v>
                </c:pt>
                <c:pt idx="3">
                  <c:v>20.502320080235634</c:v>
                </c:pt>
                <c:pt idx="4">
                  <c:v>20.684097194557278</c:v>
                </c:pt>
                <c:pt idx="5">
                  <c:v>20.626671215818714</c:v>
                </c:pt>
                <c:pt idx="6">
                  <c:v>21.102337952497777</c:v>
                </c:pt>
                <c:pt idx="7">
                  <c:v>21.218056806152958</c:v>
                </c:pt>
                <c:pt idx="8">
                  <c:v>21.295447594160049</c:v>
                </c:pt>
                <c:pt idx="9">
                  <c:v>21.308389561934238</c:v>
                </c:pt>
                <c:pt idx="10">
                  <c:v>22.088981329077072</c:v>
                </c:pt>
                <c:pt idx="11">
                  <c:v>21.150078380133547</c:v>
                </c:pt>
                <c:pt idx="12">
                  <c:v>22.258112282682756</c:v>
                </c:pt>
                <c:pt idx="13">
                  <c:v>21.745475080988761</c:v>
                </c:pt>
                <c:pt idx="14">
                  <c:v>21.773348900510758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9499-4E5F-AE52-91AEBCB2579B}"/>
            </c:ext>
          </c:extLst>
        </c:ser>
        <c:ser>
          <c:idx val="2"/>
          <c:order val="2"/>
          <c:tx>
            <c:strRef>
              <c:f>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99-4E5F-AE52-91AEBCB2579B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499-4E5F-AE52-91AEBCB2579B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499-4E5F-AE52-91AEBCB2579B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499-4E5F-AE52-91AEBCB2579B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499-4E5F-AE52-91AEBCB2579B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499-4E5F-AE52-91AEBCB2579B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499-4E5F-AE52-91AEBCB2579B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499-4E5F-AE52-91AEBCB2579B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499-4E5F-AE52-91AEBCB2579B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499-4E5F-AE52-91AEBCB2579B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499-4E5F-AE52-91AEBCB2579B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db!$Y$10:$Y$24</c:f>
              <c:numCache>
                <c:formatCode>0.0</c:formatCode>
                <c:ptCount val="15"/>
                <c:pt idx="0">
                  <c:v>7.2618240286505529</c:v>
                </c:pt>
                <c:pt idx="1">
                  <c:v>6.4236236644019566</c:v>
                </c:pt>
                <c:pt idx="2">
                  <c:v>5.9762678767231296</c:v>
                </c:pt>
                <c:pt idx="3">
                  <c:v>5.2202307565623309</c:v>
                </c:pt>
                <c:pt idx="4">
                  <c:v>4.6954741685450063</c:v>
                </c:pt>
                <c:pt idx="5">
                  <c:v>4.255116255474646</c:v>
                </c:pt>
                <c:pt idx="6">
                  <c:v>4.1927871182556062</c:v>
                </c:pt>
                <c:pt idx="7">
                  <c:v>4.1493010656818949</c:v>
                </c:pt>
                <c:pt idx="8">
                  <c:v>4.1350383822533301</c:v>
                </c:pt>
                <c:pt idx="9">
                  <c:v>4.2025861875477863</c:v>
                </c:pt>
                <c:pt idx="10">
                  <c:v>4.1332690157959435</c:v>
                </c:pt>
                <c:pt idx="11">
                  <c:v>4.3678363456802849</c:v>
                </c:pt>
                <c:pt idx="12">
                  <c:v>5.2382755731664226</c:v>
                </c:pt>
                <c:pt idx="13">
                  <c:v>5.6468968974015485</c:v>
                </c:pt>
                <c:pt idx="14">
                  <c:v>5.8637260840829049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9499-4E5F-AE52-91AEBCB2579B}"/>
            </c:ext>
          </c:extLst>
        </c:ser>
        <c:ser>
          <c:idx val="3"/>
          <c:order val="3"/>
          <c:tx>
            <c:strRef>
              <c:f>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9499-4E5F-AE52-91AEBCB2579B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9499-4E5F-AE52-91AEBCB2579B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9499-4E5F-AE52-91AEBCB2579B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9499-4E5F-AE52-91AEBCB2579B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9499-4E5F-AE52-91AEBCB2579B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9499-4E5F-AE52-91AEBCB2579B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9499-4E5F-AE52-91AEBCB2579B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9499-4E5F-AE52-91AEBCB2579B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9499-4E5F-AE52-91AEBCB2579B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9499-4E5F-AE52-91AEBCB2579B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9499-4E5F-AE52-91AEBCB2579B}"/>
                </c:ext>
              </c:extLst>
            </c:dLbl>
            <c:numFmt formatCode="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db!$Z$10:$Z$24</c:f>
              <c:numCache>
                <c:formatCode>0.0</c:formatCode>
                <c:ptCount val="15"/>
                <c:pt idx="0">
                  <c:v>69.573170417874422</c:v>
                </c:pt>
                <c:pt idx="1">
                  <c:v>68.330450038737638</c:v>
                </c:pt>
                <c:pt idx="2">
                  <c:v>68.006136795039183</c:v>
                </c:pt>
                <c:pt idx="3">
                  <c:v>69.572383278957886</c:v>
                </c:pt>
                <c:pt idx="4">
                  <c:v>69.323318875736646</c:v>
                </c:pt>
                <c:pt idx="5">
                  <c:v>69.844026551848742</c:v>
                </c:pt>
                <c:pt idx="6">
                  <c:v>69.172721838695537</c:v>
                </c:pt>
                <c:pt idx="7">
                  <c:v>68.985425458816351</c:v>
                </c:pt>
                <c:pt idx="8">
                  <c:v>69.503932912321872</c:v>
                </c:pt>
                <c:pt idx="9">
                  <c:v>69.150575037547029</c:v>
                </c:pt>
                <c:pt idx="10">
                  <c:v>69.041152987560466</c:v>
                </c:pt>
                <c:pt idx="11">
                  <c:v>69.375063181675245</c:v>
                </c:pt>
                <c:pt idx="12">
                  <c:v>67.803445099842875</c:v>
                </c:pt>
                <c:pt idx="13">
                  <c:v>67.987699134160536</c:v>
                </c:pt>
                <c:pt idx="14">
                  <c:v>67.81738842208992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9499-4E5F-AE52-91AEBCB25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970496"/>
        <c:axId val="469206720"/>
      </c:areaChart>
      <c:catAx>
        <c:axId val="46897049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206720"/>
        <c:crosses val="autoZero"/>
        <c:auto val="1"/>
        <c:lblAlgn val="ctr"/>
        <c:lblOffset val="200"/>
        <c:tickLblSkip val="2"/>
        <c:tickMarkSkip val="1"/>
        <c:noMultiLvlLbl val="0"/>
      </c:catAx>
      <c:valAx>
        <c:axId val="46920672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970496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8.1050926326516878E-2"/>
          <c:y val="0.9097335680751174"/>
          <c:w val="0.83179314124196013"/>
          <c:h val="9.0266431924882623E-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897637795275592E-2"/>
          <c:w val="0.82975046296296284"/>
          <c:h val="0.7965289833651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2971520"/>
        <c:axId val="368063552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971520"/>
        <c:axId val="368063552"/>
      </c:lineChart>
      <c:dateAx>
        <c:axId val="2929715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063552"/>
        <c:crosses val="autoZero"/>
        <c:auto val="0"/>
        <c:lblOffset val="300"/>
        <c:baseTimeUnit val="days"/>
      </c:dateAx>
      <c:valAx>
        <c:axId val="368063552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297152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112726293828657"/>
          <c:y val="4.1939494405304608E-3"/>
          <c:w val="0.846421697287839"/>
          <c:h val="8.2272505410507901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51214128035319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db!$I$4</c:f>
              <c:strCache>
                <c:ptCount val="1"/>
                <c:pt idx="0">
                  <c:v>Ravenna-Ferrara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974-4576-B12B-0C158D0E6AC6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74-4576-B12B-0C158D0E6AC6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974-4576-B12B-0C158D0E6AC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db!$I$10:$I$24</c:f>
              <c:numCache>
                <c:formatCode>0.0;[Red]\-0.0</c:formatCode>
                <c:ptCount val="15"/>
                <c:pt idx="0">
                  <c:v>-23.167768960888381</c:v>
                </c:pt>
                <c:pt idx="1">
                  <c:v>22.317393331018565</c:v>
                </c:pt>
                <c:pt idx="2">
                  <c:v>11.529665176486503</c:v>
                </c:pt>
                <c:pt idx="3">
                  <c:v>-0.55479623229522934</c:v>
                </c:pt>
                <c:pt idx="4">
                  <c:v>0.24360898980195778</c:v>
                </c:pt>
                <c:pt idx="5">
                  <c:v>3.3799650366946432</c:v>
                </c:pt>
                <c:pt idx="6">
                  <c:v>1.0125180886216389</c:v>
                </c:pt>
                <c:pt idx="7">
                  <c:v>-5.633516041112463</c:v>
                </c:pt>
                <c:pt idx="8">
                  <c:v>9.2846515416781905</c:v>
                </c:pt>
                <c:pt idx="9">
                  <c:v>6.3477851006200625</c:v>
                </c:pt>
                <c:pt idx="10">
                  <c:v>-0.76757045104044463</c:v>
                </c:pt>
                <c:pt idx="11">
                  <c:v>-13.430801431403804</c:v>
                </c:pt>
                <c:pt idx="12">
                  <c:v>19.483200123461607</c:v>
                </c:pt>
                <c:pt idx="13">
                  <c:v>3.7024562079784662</c:v>
                </c:pt>
                <c:pt idx="14">
                  <c:v>3.7085019593080304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974-4576-B12B-0C158D0E6AC6}"/>
            </c:ext>
          </c:extLst>
        </c:ser>
        <c:ser>
          <c:idx val="3"/>
          <c:order val="3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974-4576-B12B-0C158D0E6A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9846528"/>
        <c:axId val="469209600"/>
      </c:barChart>
      <c:lineChart>
        <c:grouping val="standard"/>
        <c:varyColors val="0"/>
        <c:ser>
          <c:idx val="0"/>
          <c:order val="0"/>
          <c:tx>
            <c:strRef>
              <c:f>db!$D$4</c:f>
              <c:strCache>
                <c:ptCount val="1"/>
                <c:pt idx="0">
                  <c:v>Ravenna-Ferrara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db!$D$10:$D$24</c:f>
              <c:numCache>
                <c:formatCode>0.0</c:formatCode>
                <c:ptCount val="15"/>
                <c:pt idx="0">
                  <c:v>105.47983173630259</c:v>
                </c:pt>
                <c:pt idx="1">
                  <c:v>129.02018066978977</c:v>
                </c:pt>
                <c:pt idx="2">
                  <c:v>143.89577551111449</c:v>
                </c:pt>
                <c:pt idx="3">
                  <c:v>143.09744717014681</c:v>
                </c:pt>
                <c:pt idx="4">
                  <c:v>143.44604541563044</c:v>
                </c:pt>
                <c:pt idx="5">
                  <c:v>148.29447159719984</c:v>
                </c:pt>
                <c:pt idx="6">
                  <c:v>149.79597994654739</c:v>
                </c:pt>
                <c:pt idx="7">
                  <c:v>141.35719938731702</c:v>
                </c:pt>
                <c:pt idx="8">
                  <c:v>154.48172277950468</c:v>
                </c:pt>
                <c:pt idx="9">
                  <c:v>164.28789056128329</c:v>
                </c:pt>
                <c:pt idx="10">
                  <c:v>163.0268652586972</c:v>
                </c:pt>
                <c:pt idx="11">
                  <c:v>141.13105070595932</c:v>
                </c:pt>
                <c:pt idx="12">
                  <c:v>168.62789575134551</c:v>
                </c:pt>
                <c:pt idx="13">
                  <c:v>174.87126974597462</c:v>
                </c:pt>
                <c:pt idx="14">
                  <c:v>181.35637421077089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6974-4576-B12B-0C158D0E6AC6}"/>
            </c:ext>
          </c:extLst>
        </c:ser>
        <c:ser>
          <c:idx val="1"/>
          <c:order val="1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6974-4576-B12B-0C158D0E6A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324800"/>
        <c:axId val="469209024"/>
      </c:lineChart>
      <c:catAx>
        <c:axId val="46932480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209024"/>
        <c:crossesAt val="100"/>
        <c:auto val="1"/>
        <c:lblAlgn val="ctr"/>
        <c:lblOffset val="100"/>
        <c:noMultiLvlLbl val="0"/>
      </c:catAx>
      <c:valAx>
        <c:axId val="469209024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324800"/>
        <c:crosses val="autoZero"/>
        <c:crossBetween val="between"/>
      </c:valAx>
      <c:catAx>
        <c:axId val="4698465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69209600"/>
        <c:crossesAt val="0"/>
        <c:auto val="1"/>
        <c:lblAlgn val="ctr"/>
        <c:lblOffset val="100"/>
        <c:noMultiLvlLbl val="0"/>
      </c:catAx>
      <c:valAx>
        <c:axId val="46920960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84652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9879083447708598"/>
          <c:y val="1.7812271244355766E-2"/>
          <c:w val="0.59724058567788274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253261845428382"/>
          <c:w val="0.87884699074074069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db!$I$4</c:f>
              <c:strCache>
                <c:ptCount val="1"/>
                <c:pt idx="0">
                  <c:v>Ravenna-Ferrara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db!$I$22:$I$24</c:f>
              <c:numCache>
                <c:formatCode>0.0;[Red]\-0.0</c:formatCode>
                <c:ptCount val="3"/>
                <c:pt idx="0">
                  <c:v>19.483200123461607</c:v>
                </c:pt>
                <c:pt idx="1">
                  <c:v>3.7024562079784662</c:v>
                </c:pt>
                <c:pt idx="2">
                  <c:v>3.7085019593080304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7CD-47C2-9AA5-2945EA5DE244}"/>
            </c:ext>
          </c:extLst>
        </c:ser>
        <c:ser>
          <c:idx val="1"/>
          <c:order val="1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7CD-47C2-9AA5-2945EA5DE244}"/>
            </c:ext>
          </c:extLst>
        </c:ser>
        <c:ser>
          <c:idx val="2"/>
          <c:order val="2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7CD-47C2-9AA5-2945EA5DE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9325312"/>
        <c:axId val="469211904"/>
      </c:barChart>
      <c:catAx>
        <c:axId val="46932531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211904"/>
        <c:crosses val="autoZero"/>
        <c:auto val="1"/>
        <c:lblAlgn val="ctr"/>
        <c:lblOffset val="200"/>
        <c:noMultiLvlLbl val="0"/>
      </c:catAx>
      <c:valAx>
        <c:axId val="46921190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3253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730832151422037"/>
          <c:y val="0.90320562841392504"/>
          <c:w val="0.67149831843976637"/>
          <c:h val="9.679437158607495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6786064892894001"/>
          <c:w val="0.88669422572178491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db!$AU$4</c:f>
              <c:strCache>
                <c:ptCount val="1"/>
                <c:pt idx="0">
                  <c:v>Ravenna-Ferrara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(db!$AU$13,db!$AU$18,db!$AU$23)</c:f>
              <c:numCache>
                <c:formatCode>0.0</c:formatCode>
                <c:ptCount val="3"/>
                <c:pt idx="0">
                  <c:v>32.579454112802338</c:v>
                </c:pt>
                <c:pt idx="1">
                  <c:v>32.908151446711081</c:v>
                </c:pt>
                <c:pt idx="2">
                  <c:v>43.114604473943025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9D5-487B-A6B0-95F46579ADFB}"/>
            </c:ext>
          </c:extLst>
        </c:ser>
        <c:ser>
          <c:idx val="1"/>
          <c:order val="1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9D5-487B-A6B0-95F46579ADFB}"/>
            </c:ext>
          </c:extLst>
        </c:ser>
        <c:ser>
          <c:idx val="2"/>
          <c:order val="2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9D5-487B-A6B0-95F46579A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69327360"/>
        <c:axId val="469763200"/>
      </c:barChart>
      <c:catAx>
        <c:axId val="46932736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it-IT"/>
          </a:p>
        </c:txPr>
        <c:crossAx val="469763200"/>
        <c:crosses val="autoZero"/>
        <c:auto val="1"/>
        <c:lblAlgn val="ctr"/>
        <c:lblOffset val="200"/>
        <c:noMultiLvlLbl val="0"/>
      </c:catAx>
      <c:valAx>
        <c:axId val="46976320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469327360"/>
        <c:crosses val="autoZero"/>
        <c:crossBetween val="between"/>
        <c:majorUnit val="20"/>
        <c:minorUnit val="5"/>
      </c:valAx>
    </c:plotArea>
    <c:legend>
      <c:legendPos val="b"/>
      <c:layout>
        <c:manualLayout>
          <c:xMode val="edge"/>
          <c:yMode val="edge"/>
          <c:x val="0.13377004865437864"/>
          <c:y val="0.89729738800647729"/>
          <c:w val="0.73245990269124273"/>
          <c:h val="0.10270261199352246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301863333460663"/>
          <c:w val="0.93270893246187359"/>
          <c:h val="0.762061497279727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db!$H$4</c:f>
              <c:strCache>
                <c:ptCount val="1"/>
                <c:pt idx="0">
                  <c:v>Ravenna-Ferrara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667-494E-B405-4C46FD863B1D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67-494E-B405-4C46FD863B1D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667-494E-B405-4C46FD863B1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db!$H$10:$H$24</c:f>
              <c:numCache>
                <c:formatCode>0.0;[Red]\-0.0</c:formatCode>
                <c:ptCount val="15"/>
                <c:pt idx="0">
                  <c:v>-21.936894814515451</c:v>
                </c:pt>
                <c:pt idx="1">
                  <c:v>29.505386830253187</c:v>
                </c:pt>
                <c:pt idx="2">
                  <c:v>7.514984939340108</c:v>
                </c:pt>
                <c:pt idx="3">
                  <c:v>-2.3598964163304759</c:v>
                </c:pt>
                <c:pt idx="4">
                  <c:v>-0.25543483352961083</c:v>
                </c:pt>
                <c:pt idx="5">
                  <c:v>-2.916518539454227</c:v>
                </c:pt>
                <c:pt idx="6">
                  <c:v>-5.9194018860203368</c:v>
                </c:pt>
                <c:pt idx="7">
                  <c:v>6.8065431599823256</c:v>
                </c:pt>
                <c:pt idx="8">
                  <c:v>12.028615410484743</c:v>
                </c:pt>
                <c:pt idx="9">
                  <c:v>-0.16969592914728437</c:v>
                </c:pt>
                <c:pt idx="10">
                  <c:v>7.3140568671048456E-2</c:v>
                </c:pt>
                <c:pt idx="11">
                  <c:v>-6.454814645443097</c:v>
                </c:pt>
                <c:pt idx="12">
                  <c:v>29.397257644076035</c:v>
                </c:pt>
                <c:pt idx="13">
                  <c:v>2.4618000084931424</c:v>
                </c:pt>
                <c:pt idx="14">
                  <c:v>2.7367727546034226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667-494E-B405-4C46FD863B1D}"/>
            </c:ext>
          </c:extLst>
        </c:ser>
        <c:ser>
          <c:idx val="3"/>
          <c:order val="3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667-494E-B405-4C46FD863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73971712"/>
        <c:axId val="469766080"/>
      </c:barChart>
      <c:lineChart>
        <c:grouping val="standard"/>
        <c:varyColors val="0"/>
        <c:ser>
          <c:idx val="0"/>
          <c:order val="0"/>
          <c:tx>
            <c:strRef>
              <c:f>db!$E$4</c:f>
              <c:strCache>
                <c:ptCount val="1"/>
                <c:pt idx="0">
                  <c:v>Ravenna-Ferrara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db!$E$10:$E$24</c:f>
              <c:numCache>
                <c:formatCode>0.0</c:formatCode>
                <c:ptCount val="15"/>
                <c:pt idx="0">
                  <c:v>107.86646541588217</c:v>
                </c:pt>
                <c:pt idx="1">
                  <c:v>139.69288329695948</c:v>
                </c:pt>
                <c:pt idx="2">
                  <c:v>150.19078243805598</c:v>
                </c:pt>
                <c:pt idx="3">
                  <c:v>146.64643554564159</c:v>
                </c:pt>
                <c:pt idx="4">
                  <c:v>146.27184946712848</c:v>
                </c:pt>
                <c:pt idx="5">
                  <c:v>142.00580385941711</c:v>
                </c:pt>
                <c:pt idx="6">
                  <c:v>133.59990962750442</c:v>
                </c:pt>
                <c:pt idx="7">
                  <c:v>142.69344513799788</c:v>
                </c:pt>
                <c:pt idx="8">
                  <c:v>159.85749086961872</c:v>
                </c:pt>
                <c:pt idx="9">
                  <c:v>159.58621921517599</c:v>
                </c:pt>
                <c:pt idx="10">
                  <c:v>159.70294148343061</c:v>
                </c:pt>
                <c:pt idx="11">
                  <c:v>149.39441262735471</c:v>
                </c:pt>
                <c:pt idx="12">
                  <c:v>193.31227301327223</c:v>
                </c:pt>
                <c:pt idx="13">
                  <c:v>198.07123456673128</c:v>
                </c:pt>
                <c:pt idx="14">
                  <c:v>203.49199414906019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667-494E-B405-4C46FD863B1D}"/>
            </c:ext>
          </c:extLst>
        </c:ser>
        <c:ser>
          <c:idx val="1"/>
          <c:order val="1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4667-494E-B405-4C46FD863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971200"/>
        <c:axId val="469765504"/>
      </c:lineChart>
      <c:catAx>
        <c:axId val="4739712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69765504"/>
        <c:crossesAt val="100"/>
        <c:auto val="1"/>
        <c:lblAlgn val="ctr"/>
        <c:lblOffset val="100"/>
        <c:noMultiLvlLbl val="0"/>
      </c:catAx>
      <c:valAx>
        <c:axId val="469765504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3971200"/>
        <c:crosses val="autoZero"/>
        <c:crossBetween val="between"/>
      </c:valAx>
      <c:catAx>
        <c:axId val="47397171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766080"/>
        <c:crossesAt val="0"/>
        <c:auto val="1"/>
        <c:lblAlgn val="ctr"/>
        <c:lblOffset val="100"/>
        <c:noMultiLvlLbl val="0"/>
      </c:catAx>
      <c:valAx>
        <c:axId val="46976608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397171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031312457102101"/>
          <c:y val="1.7812271244355766E-2"/>
          <c:w val="0.5885597632116345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  <a:effectLst/>
              </a:rPr>
              <a:t>Tasso di variazione</a:t>
            </a:r>
          </a:p>
        </c:rich>
      </c:tx>
      <c:layout>
        <c:manualLayout>
          <c:xMode val="edge"/>
          <c:yMode val="edge"/>
          <c:x val="0.3081961352657005"/>
          <c:y val="2.67255892255892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863425925926"/>
          <c:y val="0.14598237720284968"/>
          <c:w val="0.87884699074074069"/>
          <c:h val="0.5986649831649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db!$H$4</c:f>
              <c:strCache>
                <c:ptCount val="1"/>
                <c:pt idx="0">
                  <c:v>Ravenna-Ferrara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db!$H$22:$H$24</c:f>
              <c:numCache>
                <c:formatCode>0.0;[Red]\-0.0</c:formatCode>
                <c:ptCount val="3"/>
                <c:pt idx="0">
                  <c:v>29.397257644076035</c:v>
                </c:pt>
                <c:pt idx="1">
                  <c:v>2.4618000084931424</c:v>
                </c:pt>
                <c:pt idx="2">
                  <c:v>2.7367727546034226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CB2-4918-BA29-F1079B9F89B0}"/>
            </c:ext>
          </c:extLst>
        </c:ser>
        <c:ser>
          <c:idx val="1"/>
          <c:order val="1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CB2-4918-BA29-F1079B9F89B0}"/>
            </c:ext>
          </c:extLst>
        </c:ser>
        <c:ser>
          <c:idx val="2"/>
          <c:order val="2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CB2-4918-BA29-F1079B9F8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8190720"/>
        <c:axId val="469768384"/>
      </c:barChart>
      <c:catAx>
        <c:axId val="4681907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768384"/>
        <c:crosses val="autoZero"/>
        <c:auto val="1"/>
        <c:lblAlgn val="ctr"/>
        <c:lblOffset val="200"/>
        <c:noMultiLvlLbl val="0"/>
      </c:catAx>
      <c:valAx>
        <c:axId val="46976838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19072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4122047244094491"/>
          <c:w val="0.88669422572178491"/>
          <c:h val="0.59808164983164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db!$AV$4</c:f>
              <c:strCache>
                <c:ptCount val="1"/>
                <c:pt idx="0">
                  <c:v>Ravenna-Ferrara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(db!$AV$13,db!$AV$18,db!$AV$23)</c:f>
              <c:numCache>
                <c:formatCode>0.0</c:formatCode>
                <c:ptCount val="3"/>
                <c:pt idx="0">
                  <c:v>28.943879676318414</c:v>
                </c:pt>
                <c:pt idx="1">
                  <c:v>27.193422725867222</c:v>
                </c:pt>
                <c:pt idx="2">
                  <c:v>42.847911323771775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53-416F-B37C-CEE4B16AEA41}"/>
            </c:ext>
          </c:extLst>
        </c:ser>
        <c:ser>
          <c:idx val="1"/>
          <c:order val="1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A53-416F-B37C-CEE4B16AEA41}"/>
            </c:ext>
          </c:extLst>
        </c:ser>
        <c:ser>
          <c:idx val="2"/>
          <c:order val="2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A53-416F-B37C-CEE4B16AE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68192768"/>
        <c:axId val="470131264"/>
      </c:barChart>
      <c:catAx>
        <c:axId val="46819276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0131264"/>
        <c:crosses val="autoZero"/>
        <c:auto val="1"/>
        <c:lblAlgn val="ctr"/>
        <c:lblOffset val="200"/>
        <c:noMultiLvlLbl val="0"/>
      </c:catAx>
      <c:valAx>
        <c:axId val="47013126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8192768"/>
        <c:crosses val="autoZero"/>
        <c:crossBetween val="between"/>
        <c:majorUnit val="10"/>
      </c:valAx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5845811646425556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db!$AN$4</c:f>
              <c:strCache>
                <c:ptCount val="1"/>
                <c:pt idx="0">
                  <c:v>Ravenna-Ferrara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946-4446-8A91-752E47A53250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46-4446-8A91-752E47A53250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46-4446-8A91-752E47A5325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db!$AN$10:$AN$24</c:f>
              <c:numCache>
                <c:formatCode>0.0;[Red]\-0.0</c:formatCode>
                <c:ptCount val="15"/>
                <c:pt idx="0">
                  <c:v>-5.244734785159566</c:v>
                </c:pt>
                <c:pt idx="1">
                  <c:v>-4.2037700554193203</c:v>
                </c:pt>
                <c:pt idx="2">
                  <c:v>3.0199203973285682</c:v>
                </c:pt>
                <c:pt idx="3">
                  <c:v>-1.0332143272479555</c:v>
                </c:pt>
                <c:pt idx="4">
                  <c:v>-2.6825487295616179</c:v>
                </c:pt>
                <c:pt idx="5">
                  <c:v>-1.1097486059039374</c:v>
                </c:pt>
                <c:pt idx="6">
                  <c:v>-0.94691093505762103</c:v>
                </c:pt>
                <c:pt idx="7">
                  <c:v>1.5713305605843164</c:v>
                </c:pt>
                <c:pt idx="8">
                  <c:v>0.99184746238567545</c:v>
                </c:pt>
                <c:pt idx="9">
                  <c:v>2.1491760207057009</c:v>
                </c:pt>
                <c:pt idx="10">
                  <c:v>-0.59340525588308379</c:v>
                </c:pt>
                <c:pt idx="11">
                  <c:v>-10.873982232949119</c:v>
                </c:pt>
                <c:pt idx="12">
                  <c:v>9.3192338248957896</c:v>
                </c:pt>
                <c:pt idx="13">
                  <c:v>-0.34279248487983915</c:v>
                </c:pt>
                <c:pt idx="14">
                  <c:v>1.4685106793727476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946-4446-8A91-752E47A53250}"/>
            </c:ext>
          </c:extLst>
        </c:ser>
        <c:ser>
          <c:idx val="3"/>
          <c:order val="3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946-4446-8A91-752E47A532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74786816"/>
        <c:axId val="470134720"/>
      </c:barChart>
      <c:lineChart>
        <c:grouping val="standard"/>
        <c:varyColors val="0"/>
        <c:ser>
          <c:idx val="0"/>
          <c:order val="0"/>
          <c:tx>
            <c:strRef>
              <c:f>db!$AI$4</c:f>
              <c:strCache>
                <c:ptCount val="1"/>
                <c:pt idx="0">
                  <c:v>Ravenna-Ferrara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db!$AI$10:$AI$24</c:f>
              <c:numCache>
                <c:formatCode>0.0</c:formatCode>
                <c:ptCount val="15"/>
                <c:pt idx="0">
                  <c:v>101.58080689358957</c:v>
                </c:pt>
                <c:pt idx="1">
                  <c:v>97.31058335134351</c:v>
                </c:pt>
                <c:pt idx="2">
                  <c:v>100.24928550673016</c:v>
                </c:pt>
                <c:pt idx="3">
                  <c:v>99.213495525910915</c:v>
                </c:pt>
                <c:pt idx="4">
                  <c:v>96.552045162126916</c:v>
                </c:pt>
                <c:pt idx="5">
                  <c:v>95.480560186968475</c:v>
                </c:pt>
                <c:pt idx="6">
                  <c:v>94.576444321703818</c:v>
                </c:pt>
                <c:pt idx="7">
                  <c:v>96.06255289444475</c:v>
                </c:pt>
                <c:pt idx="8">
                  <c:v>97.015346887631196</c:v>
                </c:pt>
                <c:pt idx="9">
                  <c:v>99.100377459344614</c:v>
                </c:pt>
                <c:pt idx="10">
                  <c:v>98.512310610900897</c:v>
                </c:pt>
                <c:pt idx="11">
                  <c:v>87.800099457803881</c:v>
                </c:pt>
                <c:pt idx="12">
                  <c:v>95.982396024767681</c:v>
                </c:pt>
                <c:pt idx="13">
                  <c:v>95.653375584387177</c:v>
                </c:pt>
                <c:pt idx="14">
                  <c:v>97.058055620024419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5946-4446-8A91-752E47A53250}"/>
            </c:ext>
          </c:extLst>
        </c:ser>
        <c:ser>
          <c:idx val="1"/>
          <c:order val="1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5946-4446-8A91-752E47A532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786304"/>
        <c:axId val="470134144"/>
      </c:lineChart>
      <c:catAx>
        <c:axId val="474786304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0134144"/>
        <c:crossesAt val="100"/>
        <c:auto val="1"/>
        <c:lblAlgn val="ctr"/>
        <c:lblOffset val="200"/>
        <c:noMultiLvlLbl val="0"/>
      </c:catAx>
      <c:valAx>
        <c:axId val="470134144"/>
        <c:scaling>
          <c:orientation val="minMax"/>
          <c:min val="8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4786304"/>
        <c:crosses val="autoZero"/>
        <c:crossBetween val="between"/>
        <c:majorUnit val="5"/>
      </c:valAx>
      <c:catAx>
        <c:axId val="47478681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70134720"/>
        <c:crossesAt val="0"/>
        <c:auto val="1"/>
        <c:lblAlgn val="ctr"/>
        <c:lblOffset val="100"/>
        <c:noMultiLvlLbl val="0"/>
      </c:catAx>
      <c:valAx>
        <c:axId val="470134720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4786816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213323788147177"/>
          <c:y val="9.1267457034204091E-3"/>
          <c:w val="0.54712194388704916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761742424242423"/>
          <c:w val="0.87884699074074069"/>
          <c:h val="0.5722142255892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db!$AN$4</c:f>
              <c:strCache>
                <c:ptCount val="1"/>
                <c:pt idx="0">
                  <c:v>Ravenna-Ferrara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9.3192338248957896</c:v>
                </c:pt>
                <c:pt idx="1">
                  <c:v>-0.34279248487983915</c:v>
                </c:pt>
                <c:pt idx="2">
                  <c:v>1.4685106793727476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9F-4AFC-8A52-C7FB7E979462}"/>
            </c:ext>
          </c:extLst>
        </c:ser>
        <c:ser>
          <c:idx val="1"/>
          <c:order val="1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C9F-4AFC-8A52-C7FB7E979462}"/>
            </c:ext>
          </c:extLst>
        </c:ser>
        <c:ser>
          <c:idx val="2"/>
          <c:order val="2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C9F-4AFC-8A52-C7FB7E979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74623488"/>
        <c:axId val="470137024"/>
      </c:barChart>
      <c:catAx>
        <c:axId val="47462348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0137024"/>
        <c:crosses val="autoZero"/>
        <c:auto val="1"/>
        <c:lblAlgn val="ctr"/>
        <c:lblOffset val="200"/>
        <c:noMultiLvlLbl val="0"/>
      </c:catAx>
      <c:valAx>
        <c:axId val="47013702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4623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545346628679957E-2"/>
          <c:y val="0.89696801346801347"/>
          <c:w val="0.83687867996201337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6718139730639731"/>
          <c:w val="0.91253933333333337"/>
          <c:h val="0.569054292929292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db!$AK$22:$AK$24</c:f>
              <c:numCache>
                <c:formatCode>0.0;[Red]\-0.0</c:formatCode>
                <c:ptCount val="3"/>
                <c:pt idx="0">
                  <c:v>7.8654311532778465</c:v>
                </c:pt>
                <c:pt idx="1">
                  <c:v>-1.5999779415099225</c:v>
                </c:pt>
                <c:pt idx="2">
                  <c:v>0.3302703800134088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EA-4106-9D92-A154CC987CAC}"/>
            </c:ext>
          </c:extLst>
        </c:ser>
        <c:ser>
          <c:idx val="1"/>
          <c:order val="1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db!$AL$22:$AL$24</c:f>
              <c:numCache>
                <c:formatCode>0.0;[Red]\-0.0</c:formatCode>
                <c:ptCount val="3"/>
                <c:pt idx="0">
                  <c:v>29.901864132739099</c:v>
                </c:pt>
                <c:pt idx="1">
                  <c:v>11.738265257089054</c:v>
                </c:pt>
                <c:pt idx="2">
                  <c:v>7.2797714246772394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8EA-4106-9D92-A154CC987CAC}"/>
            </c:ext>
          </c:extLst>
        </c:ser>
        <c:ser>
          <c:idx val="2"/>
          <c:order val="2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db!$AM$22:$AM$24</c:f>
              <c:numCache>
                <c:formatCode>0.0;[Red]\-0.0</c:formatCode>
                <c:ptCount val="3"/>
                <c:pt idx="0">
                  <c:v>8.58666552961731</c:v>
                </c:pt>
                <c:pt idx="1">
                  <c:v>0.17197762942444683</c:v>
                </c:pt>
                <c:pt idx="2">
                  <c:v>1.7401117736908445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8EA-4106-9D92-A154CC987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74651136"/>
        <c:axId val="469615168"/>
      </c:barChart>
      <c:lineChart>
        <c:grouping val="standard"/>
        <c:varyColors val="0"/>
        <c:ser>
          <c:idx val="3"/>
          <c:order val="3"/>
          <c:tx>
            <c:strRef>
              <c:f>db!$AN$9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9.3192338248957896</c:v>
                </c:pt>
                <c:pt idx="1">
                  <c:v>-0.34279248487983915</c:v>
                </c:pt>
                <c:pt idx="2">
                  <c:v>1.4685106793727476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8EA-4106-9D92-A154CC987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651136"/>
        <c:axId val="469615168"/>
      </c:lineChart>
      <c:catAx>
        <c:axId val="47465113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615168"/>
        <c:crosses val="autoZero"/>
        <c:auto val="1"/>
        <c:lblAlgn val="ctr"/>
        <c:lblOffset val="200"/>
        <c:noMultiLvlLbl val="0"/>
      </c:catAx>
      <c:valAx>
        <c:axId val="469615168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4651136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9999999999999996E-2"/>
          <c:y val="0.89696801346801347"/>
          <c:w val="0.9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84522375963857E-2"/>
          <c:y val="0.10043732827710918"/>
          <c:w val="0.92630904139433556"/>
          <c:h val="0.73278803360282307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db!$AK$10:$AK$24</c:f>
              <c:numCache>
                <c:formatCode>0.0;[Red]\-0.0</c:formatCode>
                <c:ptCount val="15"/>
                <c:pt idx="0">
                  <c:v>-7.1072045951920959</c:v>
                </c:pt>
                <c:pt idx="1">
                  <c:v>-2.7413495968249157</c:v>
                </c:pt>
                <c:pt idx="2">
                  <c:v>5.6617520379016018</c:v>
                </c:pt>
                <c:pt idx="3">
                  <c:v>-2.7013475764293138</c:v>
                </c:pt>
                <c:pt idx="4">
                  <c:v>-1.4425593920025515</c:v>
                </c:pt>
                <c:pt idx="5">
                  <c:v>-1.3072795314134855</c:v>
                </c:pt>
                <c:pt idx="6">
                  <c:v>-5.1933144491089989</c:v>
                </c:pt>
                <c:pt idx="7">
                  <c:v>2.1368087376300915</c:v>
                </c:pt>
                <c:pt idx="8">
                  <c:v>0.69336465213483134</c:v>
                </c:pt>
                <c:pt idx="9">
                  <c:v>-0.22883450727978483</c:v>
                </c:pt>
                <c:pt idx="10">
                  <c:v>0.15210325708017169</c:v>
                </c:pt>
                <c:pt idx="11">
                  <c:v>-5.0140776539731142</c:v>
                </c:pt>
                <c:pt idx="12">
                  <c:v>7.8654311532778465</c:v>
                </c:pt>
                <c:pt idx="13">
                  <c:v>-1.5999779415099225</c:v>
                </c:pt>
                <c:pt idx="14">
                  <c:v>0.3302703800134088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401-4432-A93C-224E18BA53B5}"/>
            </c:ext>
          </c:extLst>
        </c:ser>
        <c:ser>
          <c:idx val="4"/>
          <c:order val="4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db!$AL$10:$AL$24</c:f>
              <c:numCache>
                <c:formatCode>0.0;[Red]\-0.0</c:formatCode>
                <c:ptCount val="15"/>
                <c:pt idx="0">
                  <c:v>-9.6463663221706515</c:v>
                </c:pt>
                <c:pt idx="1">
                  <c:v>-9.1570823738167828</c:v>
                </c:pt>
                <c:pt idx="2">
                  <c:v>-3.5564568769981819</c:v>
                </c:pt>
                <c:pt idx="3">
                  <c:v>-8.4031291374823684</c:v>
                </c:pt>
                <c:pt idx="4">
                  <c:v>-7.4447924789690862</c:v>
                </c:pt>
                <c:pt idx="5">
                  <c:v>-4.5846496631415601</c:v>
                </c:pt>
                <c:pt idx="6">
                  <c:v>-2.6646795765434939</c:v>
                </c:pt>
                <c:pt idx="7">
                  <c:v>-1.7495182459570713</c:v>
                </c:pt>
                <c:pt idx="8">
                  <c:v>-3.2613320762601372</c:v>
                </c:pt>
                <c:pt idx="9">
                  <c:v>-1.5226032435185055</c:v>
                </c:pt>
                <c:pt idx="10">
                  <c:v>-1.5262736139447508</c:v>
                </c:pt>
                <c:pt idx="11">
                  <c:v>-28.049895207450227</c:v>
                </c:pt>
                <c:pt idx="12">
                  <c:v>29.901864132739099</c:v>
                </c:pt>
                <c:pt idx="13">
                  <c:v>11.738265257089054</c:v>
                </c:pt>
                <c:pt idx="14">
                  <c:v>7.2797714246772394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401-4432-A93C-224E18BA53B5}"/>
            </c:ext>
          </c:extLst>
        </c:ser>
        <c:ser>
          <c:idx val="5"/>
          <c:order val="5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db!$AM$10:$AM$24</c:f>
              <c:numCache>
                <c:formatCode>0.0;[Red]\-0.0</c:formatCode>
                <c:ptCount val="15"/>
                <c:pt idx="0">
                  <c:v>-4.9301572602225674</c:v>
                </c:pt>
                <c:pt idx="1">
                  <c:v>-3.6043078458582567</c:v>
                </c:pt>
                <c:pt idx="2">
                  <c:v>3.5458165064130576</c:v>
                </c:pt>
                <c:pt idx="3">
                  <c:v>0.35449351748890745</c:v>
                </c:pt>
                <c:pt idx="4">
                  <c:v>-2.4342738751915616</c:v>
                </c:pt>
                <c:pt idx="5">
                  <c:v>-0.44055626078106647</c:v>
                </c:pt>
                <c:pt idx="6">
                  <c:v>3.9120634570255497E-2</c:v>
                </c:pt>
                <c:pt idx="7">
                  <c:v>1.7209971457294193</c:v>
                </c:pt>
                <c:pt idx="8">
                  <c:v>1.1117286575492269</c:v>
                </c:pt>
                <c:pt idx="9">
                  <c:v>1.1847655798600698</c:v>
                </c:pt>
                <c:pt idx="10">
                  <c:v>-1.1955898043623958</c:v>
                </c:pt>
                <c:pt idx="11">
                  <c:v>-12.040013104767544</c:v>
                </c:pt>
                <c:pt idx="12">
                  <c:v>8.58666552961731</c:v>
                </c:pt>
                <c:pt idx="13">
                  <c:v>0.17197762942444683</c:v>
                </c:pt>
                <c:pt idx="14">
                  <c:v>1.7401117736908445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401-4432-A93C-224E18BA5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75159552"/>
        <c:axId val="469618048"/>
      </c:barChart>
      <c:lineChart>
        <c:grouping val="standard"/>
        <c:varyColors val="0"/>
        <c:ser>
          <c:idx val="0"/>
          <c:order val="0"/>
          <c:tx>
            <c:strRef>
              <c:f>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db!$AF$10:$AF$24</c:f>
              <c:numCache>
                <c:formatCode>0.0</c:formatCode>
                <c:ptCount val="15"/>
                <c:pt idx="0">
                  <c:v>84.242714263662378</c:v>
                </c:pt>
                <c:pt idx="1">
                  <c:v>81.933326955841096</c:v>
                </c:pt>
                <c:pt idx="2">
                  <c:v>86.572188764484025</c:v>
                </c:pt>
                <c:pt idx="3">
                  <c:v>84.233573041432834</c:v>
                </c:pt>
                <c:pt idx="4">
                  <c:v>83.018453722304301</c:v>
                </c:pt>
                <c:pt idx="5">
                  <c:v>81.933170469496659</c:v>
                </c:pt>
                <c:pt idx="6">
                  <c:v>77.678123288891172</c:v>
                </c:pt>
                <c:pt idx="7">
                  <c:v>79.337956214555277</c:v>
                </c:pt>
                <c:pt idx="8">
                  <c:v>79.888057558673196</c:v>
                </c:pt>
                <c:pt idx="9">
                  <c:v>79.70524611578341</c:v>
                </c:pt>
                <c:pt idx="10">
                  <c:v>79.826480391189307</c:v>
                </c:pt>
                <c:pt idx="11">
                  <c:v>75.823918675941457</c:v>
                </c:pt>
                <c:pt idx="12">
                  <c:v>81.787796797115007</c:v>
                </c:pt>
                <c:pt idx="13">
                  <c:v>80.479210089514211</c:v>
                </c:pt>
                <c:pt idx="14">
                  <c:v>80.745009082508645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401-4432-A93C-224E18BA53B5}"/>
            </c:ext>
          </c:extLst>
        </c:ser>
        <c:ser>
          <c:idx val="1"/>
          <c:order val="1"/>
          <c:tx>
            <c:strRef>
              <c:f>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db!$AG$10:$AG$24</c:f>
              <c:numCache>
                <c:formatCode>0.0</c:formatCode>
                <c:ptCount val="15"/>
                <c:pt idx="0">
                  <c:v>120.29763676972402</c:v>
                </c:pt>
                <c:pt idx="1">
                  <c:v>109.2818830769655</c:v>
                </c:pt>
                <c:pt idx="2">
                  <c:v>105.39532003096166</c:v>
                </c:pt>
                <c:pt idx="3">
                  <c:v>96.538815183897128</c:v>
                </c:pt>
                <c:pt idx="4">
                  <c:v>89.351700731800491</c:v>
                </c:pt>
                <c:pt idx="5">
                  <c:v>85.255238285188753</c:v>
                </c:pt>
                <c:pt idx="6">
                  <c:v>82.983459362669834</c:v>
                </c:pt>
                <c:pt idx="7">
                  <c:v>81.531648599993559</c:v>
                </c:pt>
                <c:pt idx="8">
                  <c:v>78.87263079189826</c:v>
                </c:pt>
                <c:pt idx="9">
                  <c:v>77.671713557212442</c:v>
                </c:pt>
                <c:pt idx="10">
                  <c:v>76.486230687689954</c:v>
                </c:pt>
                <c:pt idx="11">
                  <c:v>55.031923131664293</c:v>
                </c:pt>
                <c:pt idx="12">
                  <c:v>71.487494016127968</c:v>
                </c:pt>
                <c:pt idx="13">
                  <c:v>79.878885689386735</c:v>
                </c:pt>
                <c:pt idx="14">
                  <c:v>85.693885984153297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401-4432-A93C-224E18BA53B5}"/>
            </c:ext>
          </c:extLst>
        </c:ser>
        <c:ser>
          <c:idx val="2"/>
          <c:order val="2"/>
          <c:tx>
            <c:strRef>
              <c:f>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db!$AH$10:$AH$24</c:f>
              <c:numCache>
                <c:formatCode>0.0</c:formatCode>
                <c:ptCount val="15"/>
                <c:pt idx="0">
                  <c:v>105.6267251640142</c:v>
                </c:pt>
                <c:pt idx="1">
                  <c:v>101.81961282160451</c:v>
                </c:pt>
                <c:pt idx="2">
                  <c:v>105.42994945979885</c:v>
                </c:pt>
                <c:pt idx="3">
                  <c:v>105.80369179612566</c:v>
                </c:pt>
                <c:pt idx="4">
                  <c:v>103.22814016774439</c:v>
                </c:pt>
                <c:pt idx="5">
                  <c:v>102.77336213334753</c:v>
                </c:pt>
                <c:pt idx="6">
                  <c:v>102.81356772478328</c:v>
                </c:pt>
                <c:pt idx="7">
                  <c:v>104.58298629074937</c:v>
                </c:pt>
                <c:pt idx="8">
                  <c:v>105.74566532026441</c:v>
                </c:pt>
                <c:pt idx="9">
                  <c:v>106.99850356517292</c:v>
                </c:pt>
                <c:pt idx="10">
                  <c:v>105.71924036572737</c:v>
                </c:pt>
                <c:pt idx="11">
                  <c:v>92.990629971433108</c:v>
                </c:pt>
                <c:pt idx="12">
                  <c:v>100.97542434096412</c:v>
                </c:pt>
                <c:pt idx="13">
                  <c:v>101.149079482047</c:v>
                </c:pt>
                <c:pt idx="14">
                  <c:v>102.90918652309399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401-4432-A93C-224E18BA5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5159040"/>
        <c:axId val="469617472"/>
      </c:lineChart>
      <c:catAx>
        <c:axId val="47515904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617472"/>
        <c:crossesAt val="100"/>
        <c:auto val="1"/>
        <c:lblAlgn val="ctr"/>
        <c:lblOffset val="200"/>
        <c:noMultiLvlLbl val="0"/>
      </c:catAx>
      <c:valAx>
        <c:axId val="469617472"/>
        <c:scaling>
          <c:orientation val="minMax"/>
          <c:min val="5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5159040"/>
        <c:crossesAt val="1"/>
        <c:crossBetween val="between"/>
        <c:majorUnit val="10"/>
      </c:valAx>
      <c:catAx>
        <c:axId val="47515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469618048"/>
        <c:crossesAt val="0"/>
        <c:auto val="1"/>
        <c:lblAlgn val="ctr"/>
        <c:lblOffset val="100"/>
        <c:noMultiLvlLbl val="0"/>
      </c:catAx>
      <c:valAx>
        <c:axId val="46961804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5159552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409964354292816"/>
          <c:y val="1.8041843049903344E-2"/>
          <c:w val="0.43095730543588801"/>
          <c:h val="6.7012559899641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723914275667E-2"/>
          <c:w val="0.82975046296296284"/>
          <c:h val="0.801063661866735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[2]int!$A$9</c:f>
              <c:strCache>
                <c:ptCount val="1"/>
                <c:pt idx="0">
                  <c:v>Cina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[2]int!$E$9:$I$9</c:f>
              <c:numCache>
                <c:formatCode>General</c:formatCode>
                <c:ptCount val="5"/>
                <c:pt idx="0">
                  <c:v>6.1000201293279543</c:v>
                </c:pt>
                <c:pt idx="1">
                  <c:v>2.0954994527298876</c:v>
                </c:pt>
                <c:pt idx="2">
                  <c:v>8.1288681971022569</c:v>
                </c:pt>
                <c:pt idx="3">
                  <c:v>4.5223131049610066</c:v>
                </c:pt>
                <c:pt idx="4">
                  <c:v>4.6245029678426031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7740800"/>
        <c:axId val="36912505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740800"/>
        <c:axId val="369125056"/>
      </c:lineChart>
      <c:dateAx>
        <c:axId val="25774080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125056"/>
        <c:crosses val="autoZero"/>
        <c:auto val="0"/>
        <c:lblOffset val="300"/>
        <c:baseTimeUnit val="days"/>
      </c:dateAx>
      <c:valAx>
        <c:axId val="36912505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774080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4.1275052632555207E-3"/>
          <c:w val="1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db!$AB$4</c:f>
              <c:strCache>
                <c:ptCount val="1"/>
                <c:pt idx="0">
                  <c:v>Ravenna-Ferrara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D64-4A2C-9B10-B3FCB74C9F70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64-4A2C-9B10-B3FCB74C9F70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D64-4A2C-9B10-B3FCB74C9F7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db!$AB$10:$AB$24</c:f>
              <c:numCache>
                <c:formatCode>0.0;[Red]\-0.0</c:formatCode>
                <c:ptCount val="15"/>
                <c:pt idx="0">
                  <c:v>-1.9359904301107567</c:v>
                </c:pt>
                <c:pt idx="1">
                  <c:v>-0.25456200407334428</c:v>
                </c:pt>
                <c:pt idx="2">
                  <c:v>2.3199618140257394</c:v>
                </c:pt>
                <c:pt idx="3">
                  <c:v>-3.492580795174105</c:v>
                </c:pt>
                <c:pt idx="4">
                  <c:v>-5.1957219741709864</c:v>
                </c:pt>
                <c:pt idx="5">
                  <c:v>1.3537818437923788</c:v>
                </c:pt>
                <c:pt idx="6">
                  <c:v>0.59671090839275021</c:v>
                </c:pt>
                <c:pt idx="7">
                  <c:v>1.0815876801023139</c:v>
                </c:pt>
                <c:pt idx="8">
                  <c:v>0.48450515314177878</c:v>
                </c:pt>
                <c:pt idx="9">
                  <c:v>0.92689298403962894</c:v>
                </c:pt>
                <c:pt idx="10">
                  <c:v>2.7222137408727809</c:v>
                </c:pt>
                <c:pt idx="11">
                  <c:v>-3.4649794895490471</c:v>
                </c:pt>
                <c:pt idx="12">
                  <c:v>2.0033119575140645</c:v>
                </c:pt>
                <c:pt idx="13">
                  <c:v>-1.1070346393597164</c:v>
                </c:pt>
                <c:pt idx="14">
                  <c:v>0.19496269992136384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D64-4A2C-9B10-B3FCB74C9F70}"/>
            </c:ext>
          </c:extLst>
        </c:ser>
        <c:ser>
          <c:idx val="3"/>
          <c:order val="3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D64-4A2C-9B10-B3FCB74C9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76486656"/>
        <c:axId val="469620928"/>
      </c:barChart>
      <c:lineChart>
        <c:grouping val="standard"/>
        <c:varyColors val="0"/>
        <c:ser>
          <c:idx val="0"/>
          <c:order val="0"/>
          <c:tx>
            <c:strRef>
              <c:f>db!$AA$4</c:f>
              <c:strCache>
                <c:ptCount val="1"/>
                <c:pt idx="0">
                  <c:v>Ravenna-Ferrara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db!$AA$10:$AA$24</c:f>
              <c:numCache>
                <c:formatCode>0.0</c:formatCode>
                <c:ptCount val="15"/>
                <c:pt idx="0">
                  <c:v>103.43545361835795</c:v>
                </c:pt>
                <c:pt idx="1">
                  <c:v>103.1721462547047</c:v>
                </c:pt>
                <c:pt idx="2">
                  <c:v>105.56570065052465</c:v>
                </c:pt>
                <c:pt idx="3">
                  <c:v>101.87873326331344</c:v>
                </c:pt>
                <c:pt idx="4">
                  <c:v>96.585397532144412</c:v>
                </c:pt>
                <c:pt idx="5">
                  <c:v>97.89295310768928</c:v>
                </c:pt>
                <c:pt idx="6">
                  <c:v>98.477091037430654</c:v>
                </c:pt>
                <c:pt idx="7">
                  <c:v>99.542207121814641</c:v>
                </c:pt>
                <c:pt idx="8">
                  <c:v>100.02449424487088</c:v>
                </c:pt>
                <c:pt idx="9">
                  <c:v>100.95161426434773</c:v>
                </c:pt>
                <c:pt idx="10">
                  <c:v>103.69973297948469</c:v>
                </c:pt>
                <c:pt idx="11">
                  <c:v>100.10655850102842</c:v>
                </c:pt>
                <c:pt idx="12">
                  <c:v>102.11200515773531</c:v>
                </c:pt>
                <c:pt idx="13">
                  <c:v>100.9815898896944</c:v>
                </c:pt>
                <c:pt idx="14">
                  <c:v>101.17846632376688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8D64-4A2C-9B10-B3FCB74C9F70}"/>
            </c:ext>
          </c:extLst>
        </c:ser>
        <c:ser>
          <c:idx val="1"/>
          <c:order val="1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D64-4A2C-9B10-B3FCB74C9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486144"/>
        <c:axId val="469620352"/>
      </c:lineChart>
      <c:catAx>
        <c:axId val="4764861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69620352"/>
        <c:crossesAt val="100"/>
        <c:auto val="1"/>
        <c:lblAlgn val="ctr"/>
        <c:lblOffset val="100"/>
        <c:noMultiLvlLbl val="0"/>
      </c:catAx>
      <c:valAx>
        <c:axId val="469620352"/>
        <c:scaling>
          <c:orientation val="minMax"/>
          <c:min val="9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486144"/>
        <c:crosses val="autoZero"/>
        <c:crossBetween val="between"/>
      </c:valAx>
      <c:catAx>
        <c:axId val="476486656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620928"/>
        <c:crossesAt val="0"/>
        <c:auto val="1"/>
        <c:lblAlgn val="ctr"/>
        <c:lblOffset val="100"/>
        <c:noMultiLvlLbl val="0"/>
      </c:catAx>
      <c:valAx>
        <c:axId val="46962092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486656"/>
        <c:crosses val="max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"/>
          <c:y val="0.90810660660660647"/>
          <c:w val="1"/>
          <c:h val="9.1893393393393391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1425120772947E-2"/>
          <c:y val="0.12722306397306396"/>
          <c:w val="0.93270893246187359"/>
          <c:h val="0.62737878787878787"/>
        </c:manualLayout>
      </c:layout>
      <c:lineChart>
        <c:grouping val="standard"/>
        <c:varyColors val="0"/>
        <c:ser>
          <c:idx val="0"/>
          <c:order val="0"/>
          <c:tx>
            <c:strRef>
              <c:f>db!$AO$4</c:f>
              <c:strCache>
                <c:ptCount val="1"/>
                <c:pt idx="0">
                  <c:v>Ravenna-Ferrara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db!$AO$10:$AO$24</c:f>
              <c:numCache>
                <c:formatCode>0.0</c:formatCode>
                <c:ptCount val="15"/>
                <c:pt idx="0">
                  <c:v>71.597509883310579</c:v>
                </c:pt>
                <c:pt idx="1">
                  <c:v>71.953844503339099</c:v>
                </c:pt>
                <c:pt idx="2">
                  <c:v>72.598564381929904</c:v>
                </c:pt>
                <c:pt idx="3">
                  <c:v>72.760039688713803</c:v>
                </c:pt>
                <c:pt idx="4">
                  <c:v>72.13910840980698</c:v>
                </c:pt>
                <c:pt idx="5">
                  <c:v>72.633719320302376</c:v>
                </c:pt>
                <c:pt idx="6">
                  <c:v>73.195248190299807</c:v>
                </c:pt>
                <c:pt idx="7">
                  <c:v>73.614380149183305</c:v>
                </c:pt>
                <c:pt idx="8">
                  <c:v>72.639208848109789</c:v>
                </c:pt>
                <c:pt idx="9">
                  <c:v>72.752407070910877</c:v>
                </c:pt>
                <c:pt idx="10">
                  <c:v>74.652225814944657</c:v>
                </c:pt>
                <c:pt idx="11">
                  <c:v>72.749464693502745</c:v>
                </c:pt>
                <c:pt idx="12">
                  <c:v>74.230735703191257</c:v>
                </c:pt>
                <c:pt idx="13">
                  <c:v>73.87295394090728</c:v>
                </c:pt>
                <c:pt idx="14">
                  <c:v>74.068538695484747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DDF-42B9-ADA5-F242B13C405B}"/>
            </c:ext>
          </c:extLst>
        </c:ser>
        <c:ser>
          <c:idx val="1"/>
          <c:order val="1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DDF-42B9-ADA5-F242B13C405B}"/>
            </c:ext>
          </c:extLst>
        </c:ser>
        <c:ser>
          <c:idx val="2"/>
          <c:order val="2"/>
          <c:tx>
            <c:strRef>
              <c:f>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db!$AP$10:$AP$24</c:f>
              <c:numCache>
                <c:formatCode>0.0</c:formatCode>
                <c:ptCount val="15"/>
                <c:pt idx="0">
                  <c:v>67.442597909641762</c:v>
                </c:pt>
                <c:pt idx="1">
                  <c:v>67.203001772602946</c:v>
                </c:pt>
                <c:pt idx="2">
                  <c:v>68.6950194559642</c:v>
                </c:pt>
                <c:pt idx="3">
                  <c:v>66.389081365801189</c:v>
                </c:pt>
                <c:pt idx="4">
                  <c:v>63.456118301198842</c:v>
                </c:pt>
                <c:pt idx="5">
                  <c:v>64.55944145727824</c:v>
                </c:pt>
                <c:pt idx="6">
                  <c:v>65.57314114753872</c:v>
                </c:pt>
                <c:pt idx="7">
                  <c:v>66.509232144284937</c:v>
                </c:pt>
                <c:pt idx="8">
                  <c:v>66.713313254129318</c:v>
                </c:pt>
                <c:pt idx="9">
                  <c:v>67.495407597267942</c:v>
                </c:pt>
                <c:pt idx="10">
                  <c:v>69.796059086958593</c:v>
                </c:pt>
                <c:pt idx="11">
                  <c:v>67.743740102402981</c:v>
                </c:pt>
                <c:pt idx="12">
                  <c:v>69.275259901114822</c:v>
                </c:pt>
                <c:pt idx="13">
                  <c:v>68.775647883505897</c:v>
                </c:pt>
                <c:pt idx="14">
                  <c:v>69.11625993418464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DDF-42B9-ADA5-F242B13C405B}"/>
            </c:ext>
          </c:extLst>
        </c:ser>
        <c:ser>
          <c:idx val="3"/>
          <c:order val="3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DDF-42B9-ADA5-F242B13C4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554752"/>
        <c:axId val="476684864"/>
      </c:lineChart>
      <c:catAx>
        <c:axId val="47655475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684864"/>
        <c:crosses val="autoZero"/>
        <c:auto val="1"/>
        <c:lblAlgn val="ctr"/>
        <c:lblOffset val="100"/>
        <c:tickLblSkip val="2"/>
        <c:noMultiLvlLbl val="0"/>
      </c:catAx>
      <c:valAx>
        <c:axId val="476684864"/>
        <c:scaling>
          <c:orientation val="minMax"/>
          <c:min val="62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554752"/>
        <c:crosses val="autoZero"/>
        <c:crossBetween val="between"/>
        <c:majorUnit val="2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1.0275603864734303E-2"/>
          <c:y val="0.89696801346801347"/>
          <c:w val="0.98558405797101434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2722306397306396"/>
          <c:w val="0.93270893246187359"/>
          <c:h val="0.63272390572390569"/>
        </c:manualLayout>
      </c:layout>
      <c:lineChart>
        <c:grouping val="standard"/>
        <c:varyColors val="0"/>
        <c:ser>
          <c:idx val="0"/>
          <c:order val="0"/>
          <c:tx>
            <c:strRef>
              <c:f>db!$AQ$4</c:f>
              <c:strCache>
                <c:ptCount val="1"/>
                <c:pt idx="0">
                  <c:v>Ravenna-Ferrara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0F-475C-9736-FE331E10D48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db!$AQ$10:$AQ$24</c:f>
              <c:numCache>
                <c:formatCode>0.0</c:formatCode>
                <c:ptCount val="15"/>
                <c:pt idx="0">
                  <c:v>5.8031515068617496</c:v>
                </c:pt>
                <c:pt idx="1">
                  <c:v>6.6026252850404381</c:v>
                </c:pt>
                <c:pt idx="2">
                  <c:v>5.3768899691042957</c:v>
                </c:pt>
                <c:pt idx="3">
                  <c:v>8.756122660418054</c:v>
                </c:pt>
                <c:pt idx="4">
                  <c:v>12.036453319164837</c:v>
                </c:pt>
                <c:pt idx="5">
                  <c:v>11.116431787580565</c:v>
                </c:pt>
                <c:pt idx="6">
                  <c:v>10.413390529046952</c:v>
                </c:pt>
                <c:pt idx="7">
                  <c:v>9.6518479005045137</c:v>
                </c:pt>
                <c:pt idx="8">
                  <c:v>8.157984768765365</c:v>
                </c:pt>
                <c:pt idx="9">
                  <c:v>7.2258770332079854</c:v>
                </c:pt>
                <c:pt idx="10">
                  <c:v>6.5050528299370667</c:v>
                </c:pt>
                <c:pt idx="11">
                  <c:v>6.880771717275354</c:v>
                </c:pt>
                <c:pt idx="12">
                  <c:v>6.67577352579488</c:v>
                </c:pt>
                <c:pt idx="13">
                  <c:v>6.9000977833901729</c:v>
                </c:pt>
                <c:pt idx="14">
                  <c:v>6.6860759622384869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40F-475C-9736-FE331E10D489}"/>
            </c:ext>
          </c:extLst>
        </c:ser>
        <c:ser>
          <c:idx val="1"/>
          <c:order val="1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0F-475C-9736-FE331E10D48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C40F-475C-9736-FE331E10D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556800"/>
        <c:axId val="476687744"/>
      </c:lineChart>
      <c:catAx>
        <c:axId val="47655680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687744"/>
        <c:crosses val="autoZero"/>
        <c:auto val="1"/>
        <c:lblAlgn val="ctr"/>
        <c:lblOffset val="100"/>
        <c:tickLblSkip val="2"/>
        <c:noMultiLvlLbl val="0"/>
      </c:catAx>
      <c:valAx>
        <c:axId val="476687744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556800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"/>
          <c:y val="0.89696801346801347"/>
          <c:w val="1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db!$AW$4</c:f>
              <c:strCache>
                <c:ptCount val="1"/>
                <c:pt idx="0">
                  <c:v>Ravenna-Ferrara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5E1-4AF6-BAD2-C4EAAEC0B87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db!$AW$10:$AW$24</c:f>
              <c:numCache>
                <c:formatCode>0.0</c:formatCode>
                <c:ptCount val="15"/>
                <c:pt idx="0">
                  <c:v>100.15971826776305</c:v>
                </c:pt>
                <c:pt idx="1">
                  <c:v>98.306974871817232</c:v>
                </c:pt>
                <c:pt idx="2">
                  <c:v>102.48808146797022</c:v>
                </c:pt>
                <c:pt idx="3">
                  <c:v>101.22989823417399</c:v>
                </c:pt>
                <c:pt idx="4">
                  <c:v>102.76716990014776</c:v>
                </c:pt>
                <c:pt idx="5">
                  <c:v>103.11222878734307</c:v>
                </c:pt>
                <c:pt idx="6">
                  <c:v>103.14041887986012</c:v>
                </c:pt>
                <c:pt idx="7">
                  <c:v>103.30846376633207</c:v>
                </c:pt>
                <c:pt idx="8">
                  <c:v>102.45161433253959</c:v>
                </c:pt>
                <c:pt idx="9">
                  <c:v>101.57282376780377</c:v>
                </c:pt>
                <c:pt idx="10">
                  <c:v>99.149282097566896</c:v>
                </c:pt>
                <c:pt idx="11">
                  <c:v>98.14562421131663</c:v>
                </c:pt>
                <c:pt idx="12">
                  <c:v>98.896683076003356</c:v>
                </c:pt>
                <c:pt idx="13">
                  <c:v>99.237426149160612</c:v>
                </c:pt>
                <c:pt idx="14">
                  <c:v>99.368829689543318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5E1-4AF6-BAD2-C4EAAEC0B87A}"/>
            </c:ext>
          </c:extLst>
        </c:ser>
        <c:ser>
          <c:idx val="1"/>
          <c:order val="1"/>
          <c:tx>
            <c:strRef>
              <c:f>[1]erdb!$AW$4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5E1-4AF6-BAD2-C4EAAEC0B87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[1]erdb!$AW$10:$AW$24</c:f>
              <c:numCache>
                <c:formatCode>0.0;[Red]\-0.0</c:formatCode>
                <c:ptCount val="15"/>
                <c:pt idx="0">
                  <c:v>117.6552541444225</c:v>
                </c:pt>
                <c:pt idx="1">
                  <c:v>117.57108598864912</c:v>
                </c:pt>
                <c:pt idx="2">
                  <c:v>119.59637354903022</c:v>
                </c:pt>
                <c:pt idx="3">
                  <c:v>119.46734278277727</c:v>
                </c:pt>
                <c:pt idx="4">
                  <c:v>120.9471650019354</c:v>
                </c:pt>
                <c:pt idx="5">
                  <c:v>122.00564748597749</c:v>
                </c:pt>
                <c:pt idx="6">
                  <c:v>122.06126502927302</c:v>
                </c:pt>
                <c:pt idx="7">
                  <c:v>122.35977134196709</c:v>
                </c:pt>
                <c:pt idx="8">
                  <c:v>122.55146200873526</c:v>
                </c:pt>
                <c:pt idx="9">
                  <c:v>122.35735038188454</c:v>
                </c:pt>
                <c:pt idx="10">
                  <c:v>121.11962478136709</c:v>
                </c:pt>
                <c:pt idx="11">
                  <c:v>120.18018583421438</c:v>
                </c:pt>
                <c:pt idx="12">
                  <c:v>121.06460464687744</c:v>
                </c:pt>
                <c:pt idx="13">
                  <c:v>121.37324632717336</c:v>
                </c:pt>
                <c:pt idx="14">
                  <c:v>121.32258053131564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5E1-4AF6-BAD2-C4EAAEC0B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38720"/>
        <c:axId val="476689472"/>
      </c:lineChart>
      <c:catAx>
        <c:axId val="47663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689472"/>
        <c:crosses val="autoZero"/>
        <c:auto val="1"/>
        <c:lblAlgn val="ctr"/>
        <c:lblOffset val="100"/>
        <c:tickLblSkip val="2"/>
        <c:noMultiLvlLbl val="0"/>
      </c:catAx>
      <c:valAx>
        <c:axId val="476689472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638720"/>
        <c:crosses val="autoZero"/>
        <c:crossBetween val="between"/>
        <c:majorUnit val="10"/>
      </c:valAx>
    </c:plotArea>
    <c:legend>
      <c:legendPos val="b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db!$AX$4</c:f>
              <c:strCache>
                <c:ptCount val="1"/>
                <c:pt idx="0">
                  <c:v>Ravenna-Ferrara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83-44C6-A625-5E34522D79A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db!$AX$10:$AX$24</c:f>
              <c:numCache>
                <c:formatCode>0.0</c:formatCode>
                <c:ptCount val="15"/>
                <c:pt idx="0">
                  <c:v>86.605457317018363</c:v>
                </c:pt>
                <c:pt idx="1">
                  <c:v>84.601332185641454</c:v>
                </c:pt>
                <c:pt idx="2">
                  <c:v>86.49207827462277</c:v>
                </c:pt>
                <c:pt idx="3">
                  <c:v>87.965670241139634</c:v>
                </c:pt>
                <c:pt idx="4">
                  <c:v>92.152066651341315</c:v>
                </c:pt>
                <c:pt idx="5">
                  <c:v>91.380757856540811</c:v>
                </c:pt>
                <c:pt idx="6">
                  <c:v>91.520776919272365</c:v>
                </c:pt>
                <c:pt idx="7">
                  <c:v>91.8352660039493</c:v>
                </c:pt>
                <c:pt idx="8">
                  <c:v>91.691729285789734</c:v>
                </c:pt>
                <c:pt idx="9">
                  <c:v>90.946442594371248</c:v>
                </c:pt>
                <c:pt idx="10">
                  <c:v>86.975158635207279</c:v>
                </c:pt>
                <c:pt idx="11">
                  <c:v>86.472035725873184</c:v>
                </c:pt>
                <c:pt idx="12">
                  <c:v>86.206866910470069</c:v>
                </c:pt>
                <c:pt idx="13">
                  <c:v>88.048554844223077</c:v>
                </c:pt>
                <c:pt idx="14">
                  <c:v>88.936151300601821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83-44C6-A625-5E34522D79A4}"/>
            </c:ext>
          </c:extLst>
        </c:ser>
        <c:ser>
          <c:idx val="1"/>
          <c:order val="1"/>
          <c:tx>
            <c:strRef>
              <c:f>[1]erdb!$AX$4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>
                <c:manualLayout>
                  <c:x val="-5.5049601850616234E-2"/>
                  <c:y val="-3.139931740614342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83-44C6-A625-5E34522D79A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[1]erdb!$AX$10:$AX$24</c:f>
              <c:numCache>
                <c:formatCode>0.0;[Red]\-0.0</c:formatCode>
                <c:ptCount val="15"/>
                <c:pt idx="0">
                  <c:v>100.6040629511359</c:v>
                </c:pt>
                <c:pt idx="1">
                  <c:v>100.78207040221886</c:v>
                </c:pt>
                <c:pt idx="2">
                  <c:v>101.62922785525825</c:v>
                </c:pt>
                <c:pt idx="3">
                  <c:v>101.86343894089499</c:v>
                </c:pt>
                <c:pt idx="4">
                  <c:v>102.77371115297879</c:v>
                </c:pt>
                <c:pt idx="5">
                  <c:v>103.82107355363912</c:v>
                </c:pt>
                <c:pt idx="6">
                  <c:v>104.61686162568058</c:v>
                </c:pt>
                <c:pt idx="7">
                  <c:v>103.91635581411383</c:v>
                </c:pt>
                <c:pt idx="8">
                  <c:v>105.24372969979591</c:v>
                </c:pt>
                <c:pt idx="9">
                  <c:v>104.64176473749131</c:v>
                </c:pt>
                <c:pt idx="10">
                  <c:v>103.20106393519691</c:v>
                </c:pt>
                <c:pt idx="11">
                  <c:v>102.47024008193956</c:v>
                </c:pt>
                <c:pt idx="12">
                  <c:v>103.55914335890651</c:v>
                </c:pt>
                <c:pt idx="13">
                  <c:v>103.95469164391692</c:v>
                </c:pt>
                <c:pt idx="14">
                  <c:v>104.08839168133338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183-44C6-A625-5E34522D7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099520"/>
        <c:axId val="476690624"/>
      </c:lineChart>
      <c:catAx>
        <c:axId val="47709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690624"/>
        <c:crosses val="autoZero"/>
        <c:auto val="1"/>
        <c:lblAlgn val="ctr"/>
        <c:lblOffset val="100"/>
        <c:tickLblSkip val="2"/>
        <c:noMultiLvlLbl val="0"/>
      </c:catAx>
      <c:valAx>
        <c:axId val="476690624"/>
        <c:scaling>
          <c:orientation val="minMax"/>
          <c:min val="8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7099520"/>
        <c:crosses val="autoZero"/>
        <c:crossBetween val="between"/>
        <c:majorUnit val="5"/>
      </c:valAx>
    </c:plotArea>
    <c:legend>
      <c:legendPos val="b"/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[2]int!$A$11</c:f>
              <c:strCache>
                <c:ptCount val="1"/>
                <c:pt idx="0">
                  <c:v>America Latina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[2]int!$E$11:$I$11</c:f>
              <c:numCache>
                <c:formatCode>General</c:formatCode>
                <c:ptCount val="5"/>
                <c:pt idx="0">
                  <c:v>0.14836384346945675</c:v>
                </c:pt>
                <c:pt idx="1">
                  <c:v>-7.0804067063400584</c:v>
                </c:pt>
                <c:pt idx="2">
                  <c:v>4.0376310789371317</c:v>
                </c:pt>
                <c:pt idx="3">
                  <c:v>1.7287015322997812</c:v>
                </c:pt>
                <c:pt idx="4">
                  <c:v>2.4214144539439042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2974080"/>
        <c:axId val="36912793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974080"/>
        <c:axId val="369127936"/>
      </c:lineChart>
      <c:dateAx>
        <c:axId val="29297408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127936"/>
        <c:crosses val="autoZero"/>
        <c:auto val="0"/>
        <c:lblOffset val="300"/>
        <c:baseTimeUnit val="days"/>
      </c:dateAx>
      <c:valAx>
        <c:axId val="36912793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297408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385151544853573"/>
          <c:y val="1.3550522679510421E-2"/>
          <c:w val="0.83998160486349471"/>
          <c:h val="7.9177169991560228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[2]int!$A$12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[2]int!$E$12:$I$12</c:f>
              <c:numCache>
                <c:formatCode>General</c:formatCode>
                <c:ptCount val="5"/>
                <c:pt idx="0">
                  <c:v>4.0026909113801468</c:v>
                </c:pt>
                <c:pt idx="1">
                  <c:v>-6.6097801203171542</c:v>
                </c:pt>
                <c:pt idx="2">
                  <c:v>8.2036537486864134</c:v>
                </c:pt>
                <c:pt idx="3">
                  <c:v>5.5632103231379793</c:v>
                </c:pt>
                <c:pt idx="4">
                  <c:v>6.0221799529355025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9307520"/>
        <c:axId val="36913081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9307520"/>
        <c:axId val="369130816"/>
      </c:lineChart>
      <c:dateAx>
        <c:axId val="2993075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130816"/>
        <c:crosses val="autoZero"/>
        <c:auto val="0"/>
        <c:lblOffset val="300"/>
        <c:baseTimeUnit val="days"/>
      </c:dateAx>
      <c:valAx>
        <c:axId val="36913081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930752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12233663099804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[2]int!$A$13</c:f>
              <c:strCache>
                <c:ptCount val="1"/>
                <c:pt idx="0">
                  <c:v>Russia (2)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[2]int!$E$13:$I$13</c:f>
              <c:numCache>
                <c:formatCode>General</c:formatCode>
                <c:ptCount val="5"/>
                <c:pt idx="0">
                  <c:v>2.5964253937986959</c:v>
                </c:pt>
                <c:pt idx="1">
                  <c:v>-2.7826230569399257</c:v>
                </c:pt>
                <c:pt idx="2">
                  <c:v>4.6520633464883998</c:v>
                </c:pt>
                <c:pt idx="3">
                  <c:v>-14.118020696947376</c:v>
                </c:pt>
                <c:pt idx="4">
                  <c:v>-1.7642351600020367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60435968"/>
        <c:axId val="369627072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435968"/>
        <c:axId val="369627072"/>
      </c:lineChart>
      <c:dateAx>
        <c:axId val="26043596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627072"/>
        <c:crosses val="autoZero"/>
        <c:auto val="0"/>
        <c:lblOffset val="300"/>
        <c:baseTimeUnit val="days"/>
      </c:dateAx>
      <c:valAx>
        <c:axId val="369627072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6043596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0653565740179911"/>
          <c:h val="6.3625386049358676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[2]int!$A$18</c:f>
              <c:strCache>
                <c:ptCount val="1"/>
                <c:pt idx="0">
                  <c:v>Germania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[2]int!$E$18:$I$18</c:f>
              <c:numCache>
                <c:formatCode>General</c:formatCode>
                <c:ptCount val="5"/>
                <c:pt idx="0">
                  <c:v>1.0870471207184762</c:v>
                </c:pt>
                <c:pt idx="1">
                  <c:v>-4.9276244297393301</c:v>
                </c:pt>
                <c:pt idx="2">
                  <c:v>2.8737839822374989</c:v>
                </c:pt>
                <c:pt idx="3">
                  <c:v>1.436844704631457</c:v>
                </c:pt>
                <c:pt idx="4">
                  <c:v>2.2412489541293157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75-43A5-A17F-CCD6E89C5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4803328"/>
        <c:axId val="464596352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575-43A5-A17F-CCD6E89C5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803328"/>
        <c:axId val="464596352"/>
      </c:lineChart>
      <c:dateAx>
        <c:axId val="46480332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4596352"/>
        <c:crosses val="autoZero"/>
        <c:auto val="0"/>
        <c:lblOffset val="300"/>
        <c:baseTimeUnit val="days"/>
      </c:dateAx>
      <c:valAx>
        <c:axId val="464596352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4803328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227855389044111"/>
          <c:y val="4.1275052632555207E-3"/>
          <c:w val="0.8777214461095589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266700</xdr:colOff>
      <xdr:row>5</xdr:row>
      <xdr:rowOff>95250</xdr:rowOff>
    </xdr:to>
    <xdr:pic>
      <xdr:nvPicPr>
        <xdr:cNvPr id="21956643" name="Immagine 2">
          <a:extLst>
            <a:ext uri="{FF2B5EF4-FFF2-40B4-BE49-F238E27FC236}">
              <a16:creationId xmlns:a16="http://schemas.microsoft.com/office/drawing/2014/main" xmlns="" id="{00000000-0008-0000-0000-000023084F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285750"/>
          <a:ext cx="186690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5</xdr:col>
      <xdr:colOff>247650</xdr:colOff>
      <xdr:row>10</xdr:row>
      <xdr:rowOff>95250</xdr:rowOff>
    </xdr:to>
    <xdr:pic>
      <xdr:nvPicPr>
        <xdr:cNvPr id="21956644" name="Immagine 3">
          <a:extLst>
            <a:ext uri="{FF2B5EF4-FFF2-40B4-BE49-F238E27FC236}">
              <a16:creationId xmlns:a16="http://schemas.microsoft.com/office/drawing/2014/main" xmlns="" id="{00000000-0008-0000-0000-000024084F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3075" y="1000125"/>
          <a:ext cx="18478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0.01645</cdr:x>
      <cdr:y>0</cdr:y>
    </cdr:from>
    <cdr:to>
      <cdr:x>0.98997</cdr:x>
      <cdr:y>0.10163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75648" y="0"/>
          <a:ext cx="4476750" cy="28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dei macrosettori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0.05202</cdr:x>
      <cdr:y>0</cdr:y>
    </cdr:from>
    <cdr:to>
      <cdr:x>0.27661</cdr:x>
      <cdr:y>0.10556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9440" y="0"/>
          <a:ext cx="1983441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0.70676</cdr:x>
      <cdr:y>0</cdr:y>
    </cdr:from>
    <cdr:to>
      <cdr:x>0.9377</cdr:x>
      <cdr:y>0.10556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241677" y="0"/>
          <a:ext cx="2039470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55242D35-8F6F-4704-AAD3-9ADEE15E52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:a16="http://schemas.microsoft.com/office/drawing/2014/main" xmlns="" id="{1963AA46-BD88-4078-97EA-E69200910D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:a16="http://schemas.microsoft.com/office/drawing/2014/main" xmlns="" id="{B641D00A-F878-437B-92D1-909018C1E0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0.04825</cdr:x>
      <cdr:y>0.00332</cdr:y>
    </cdr:from>
    <cdr:to>
      <cdr:x>0.13655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7675" y="9524"/>
          <a:ext cx="819150" cy="276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0.72929</cdr:x>
      <cdr:y>0</cdr:y>
    </cdr:from>
    <cdr:to>
      <cdr:x>0.94559</cdr:x>
      <cdr:y>0.09967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2006642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76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6"/>
          <a:ext cx="4629150" cy="235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7620" y="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0.02113</cdr:y>
    </cdr:to>
    <cdr:sp macro="" textlink="">
      <cdr:nvSpPr>
        <cdr:cNvPr id="5" name="CasellaDiTesto 1"/>
        <cdr:cNvSpPr txBox="1"/>
      </cdr:nvSpPr>
      <cdr:spPr>
        <a:xfrm xmlns:a="http://schemas.openxmlformats.org/drawingml/2006/main">
          <a:off x="50800" y="50800"/>
          <a:ext cx="4480063" cy="270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0.0027</cdr:x>
      <cdr:y>0</cdr:y>
    </cdr:from>
    <cdr:to>
      <cdr:x>1</cdr:x>
      <cdr:y>0.09529</cdr:y>
    </cdr:to>
    <cdr:sp macro="" textlink="">
      <cdr:nvSpPr>
        <cdr:cNvPr id="6" name="CasellaDiTesto 1"/>
        <cdr:cNvSpPr txBox="1"/>
      </cdr:nvSpPr>
      <cdr:spPr>
        <a:xfrm xmlns:a="http://schemas.openxmlformats.org/drawingml/2006/main">
          <a:off x="12105" y="0"/>
          <a:ext cx="4464645" cy="254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70A817C-B489-4005-924C-FAD1F0A0E7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xmlns="" id="{E881A6BC-9BC4-4998-BE0F-F7B29CF17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8C99DCCE-E56A-4762-BF75-8E2B0B6317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0.0489</cdr:x>
      <cdr:y>0</cdr:y>
    </cdr:from>
    <cdr:to>
      <cdr:x>0.10986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3690" y="0"/>
          <a:ext cx="56548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0.75188</cdr:x>
      <cdr:y>0</cdr:y>
    </cdr:from>
    <cdr:to>
      <cdr:x>0.94395</cdr:x>
      <cdr:y>0.10299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5433" y="0"/>
          <a:ext cx="1781903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0.75725</cdr:x>
      <cdr:y>0</cdr:y>
    </cdr:from>
    <cdr:to>
      <cdr:x>0.76604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2148700" y="11207"/>
          <a:ext cx="3175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0"/>
          <a:ext cx="44767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95812" cy="225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0.02043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0.10791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0" y="0"/>
          <a:ext cx="44767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21</xdr:col>
      <xdr:colOff>28575</xdr:colOff>
      <xdr:row>27</xdr:row>
      <xdr:rowOff>79500</xdr:rowOff>
    </xdr:to>
    <xdr:graphicFrame macro="">
      <xdr:nvGraphicFramePr>
        <xdr:cNvPr id="2" name="Grafico 2">
          <a:extLst>
            <a:ext uri="{FF2B5EF4-FFF2-40B4-BE49-F238E27FC236}">
              <a16:creationId xmlns="" xmlns:a16="http://schemas.microsoft.com/office/drawing/2014/main" id="{00000000-0008-0000-0300-000018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21</xdr:col>
      <xdr:colOff>28575</xdr:colOff>
      <xdr:row>54</xdr:row>
      <xdr:rowOff>79500</xdr:rowOff>
    </xdr:to>
    <xdr:graphicFrame macro="">
      <xdr:nvGraphicFramePr>
        <xdr:cNvPr id="3" name="Grafico 7">
          <a:extLst>
            <a:ext uri="{FF2B5EF4-FFF2-40B4-BE49-F238E27FC236}">
              <a16:creationId xmlns="" xmlns:a16="http://schemas.microsoft.com/office/drawing/2014/main" id="{00000000-0008-0000-0300-000019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22</xdr:col>
      <xdr:colOff>0</xdr:colOff>
      <xdr:row>2</xdr:row>
      <xdr:rowOff>0</xdr:rowOff>
    </xdr:from>
    <xdr:to>
      <xdr:col>43</xdr:col>
      <xdr:colOff>28575</xdr:colOff>
      <xdr:row>27</xdr:row>
      <xdr:rowOff>79500</xdr:rowOff>
    </xdr:to>
    <xdr:graphicFrame macro="">
      <xdr:nvGraphicFramePr>
        <xdr:cNvPr id="4" name="Grafico 3">
          <a:extLst>
            <a:ext uri="{FF2B5EF4-FFF2-40B4-BE49-F238E27FC236}">
              <a16:creationId xmlns="" xmlns:a16="http://schemas.microsoft.com/office/drawing/2014/main" id="{00000000-0008-0000-0300-00001A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44</xdr:col>
      <xdr:colOff>0</xdr:colOff>
      <xdr:row>1</xdr:row>
      <xdr:rowOff>76200</xdr:rowOff>
    </xdr:from>
    <xdr:to>
      <xdr:col>65</xdr:col>
      <xdr:colOff>28575</xdr:colOff>
      <xdr:row>27</xdr:row>
      <xdr:rowOff>56640</xdr:rowOff>
    </xdr:to>
    <xdr:graphicFrame macro="">
      <xdr:nvGraphicFramePr>
        <xdr:cNvPr id="5" name="Grafico 5">
          <a:extLst>
            <a:ext uri="{FF2B5EF4-FFF2-40B4-BE49-F238E27FC236}">
              <a16:creationId xmlns="" xmlns:a16="http://schemas.microsoft.com/office/drawing/2014/main" id="{00000000-0008-0000-0300-00001B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66</xdr:col>
      <xdr:colOff>0</xdr:colOff>
      <xdr:row>2</xdr:row>
      <xdr:rowOff>0</xdr:rowOff>
    </xdr:from>
    <xdr:to>
      <xdr:col>87</xdr:col>
      <xdr:colOff>28575</xdr:colOff>
      <xdr:row>27</xdr:row>
      <xdr:rowOff>79500</xdr:rowOff>
    </xdr:to>
    <xdr:graphicFrame macro="">
      <xdr:nvGraphicFramePr>
        <xdr:cNvPr id="6" name="Grafico 6">
          <a:extLst>
            <a:ext uri="{FF2B5EF4-FFF2-40B4-BE49-F238E27FC236}">
              <a16:creationId xmlns="" xmlns:a16="http://schemas.microsoft.com/office/drawing/2014/main" id="{00000000-0008-0000-0300-00001C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22</xdr:col>
      <xdr:colOff>0</xdr:colOff>
      <xdr:row>29</xdr:row>
      <xdr:rowOff>0</xdr:rowOff>
    </xdr:from>
    <xdr:to>
      <xdr:col>43</xdr:col>
      <xdr:colOff>28575</xdr:colOff>
      <xdr:row>54</xdr:row>
      <xdr:rowOff>79500</xdr:rowOff>
    </xdr:to>
    <xdr:graphicFrame macro="">
      <xdr:nvGraphicFramePr>
        <xdr:cNvPr id="7" name="Grafico 8">
          <a:extLst>
            <a:ext uri="{FF2B5EF4-FFF2-40B4-BE49-F238E27FC236}">
              <a16:creationId xmlns="" xmlns:a16="http://schemas.microsoft.com/office/drawing/2014/main" id="{00000000-0008-0000-0300-00001D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44</xdr:col>
      <xdr:colOff>0</xdr:colOff>
      <xdr:row>29</xdr:row>
      <xdr:rowOff>0</xdr:rowOff>
    </xdr:from>
    <xdr:to>
      <xdr:col>65</xdr:col>
      <xdr:colOff>28575</xdr:colOff>
      <xdr:row>54</xdr:row>
      <xdr:rowOff>79500</xdr:rowOff>
    </xdr:to>
    <xdr:graphicFrame macro="">
      <xdr:nvGraphicFramePr>
        <xdr:cNvPr id="8" name="Grafico 9">
          <a:extLst>
            <a:ext uri="{FF2B5EF4-FFF2-40B4-BE49-F238E27FC236}">
              <a16:creationId xmlns="" xmlns:a16="http://schemas.microsoft.com/office/drawing/2014/main" id="{00000000-0008-0000-0300-00001E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66</xdr:col>
      <xdr:colOff>0</xdr:colOff>
      <xdr:row>29</xdr:row>
      <xdr:rowOff>0</xdr:rowOff>
    </xdr:from>
    <xdr:to>
      <xdr:col>87</xdr:col>
      <xdr:colOff>28575</xdr:colOff>
      <xdr:row>54</xdr:row>
      <xdr:rowOff>79500</xdr:rowOff>
    </xdr:to>
    <xdr:graphicFrame macro="">
      <xdr:nvGraphicFramePr>
        <xdr:cNvPr id="9" name="Grafico 10">
          <a:extLst>
            <a:ext uri="{FF2B5EF4-FFF2-40B4-BE49-F238E27FC236}">
              <a16:creationId xmlns="" xmlns:a16="http://schemas.microsoft.com/office/drawing/2014/main" id="{00000000-0008-0000-0300-00001F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55</xdr:row>
      <xdr:rowOff>5820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63A4FC48-5867-4812-8185-F5E026F2F7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0.05416</cdr:x>
      <cdr:y>0</cdr:y>
    </cdr:from>
    <cdr:to>
      <cdr:x>0.23193</cdr:x>
      <cdr:y>0.0661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5035" y="0"/>
          <a:ext cx="16577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0.72619</cdr:x>
      <cdr:y>0</cdr:y>
    </cdr:from>
    <cdr:to>
      <cdr:x>0.93274</cdr:x>
      <cdr:y>0.06271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1746" y="0"/>
          <a:ext cx="19260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87480</xdr:colOff>
      <xdr:row>27</xdr:row>
      <xdr:rowOff>7500</xdr:rowOff>
    </xdr:to>
    <xdr:graphicFrame macro="">
      <xdr:nvGraphicFramePr>
        <xdr:cNvPr id="2" name="Grafico 8">
          <a:extLst>
            <a:ext uri="{FF2B5EF4-FFF2-40B4-BE49-F238E27FC236}">
              <a16:creationId xmlns:a16="http://schemas.microsoft.com/office/drawing/2014/main" xmlns="" id="{96581363-D853-4CF6-BCC9-6F20933FDB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44</xdr:col>
      <xdr:colOff>98610</xdr:colOff>
      <xdr:row>2</xdr:row>
      <xdr:rowOff>0</xdr:rowOff>
    </xdr:from>
    <xdr:to>
      <xdr:col>87</xdr:col>
      <xdr:colOff>87030</xdr:colOff>
      <xdr:row>27</xdr:row>
      <xdr:rowOff>7500</xdr:rowOff>
    </xdr:to>
    <xdr:graphicFrame macro="">
      <xdr:nvGraphicFramePr>
        <xdr:cNvPr id="3" name="Grafico 3">
          <a:extLst>
            <a:ext uri="{FF2B5EF4-FFF2-40B4-BE49-F238E27FC236}">
              <a16:creationId xmlns:a16="http://schemas.microsoft.com/office/drawing/2014/main" xmlns="" id="{7749C15E-D2F6-4962-8465-6774835C89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55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5E27A1E7-4E9D-4CCD-858C-5366292869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0.09712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0.15875</cdr:x>
      <cdr:y>0</cdr:y>
    </cdr:from>
    <cdr:to>
      <cdr:x>0.15875</cdr:x>
      <cdr:y>0.00032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3905250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0.00714</cdr:y>
    </cdr:from>
    <cdr:to>
      <cdr:x>1</cdr:x>
      <cdr:y>0.10761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19050"/>
          <a:ext cx="4476750" cy="2679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0.05165</cdr:x>
      <cdr:y>0</cdr:y>
    </cdr:from>
    <cdr:to>
      <cdr:x>0.2345</cdr:x>
      <cdr:y>0.08389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16859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0.7624</cdr:x>
      <cdr:y>0.0019</cdr:y>
    </cdr:from>
    <cdr:to>
      <cdr:x>0.93698</cdr:x>
      <cdr:y>0.10067</cdr:y>
    </cdr:to>
    <cdr:sp macro="" textlink="">
      <cdr:nvSpPr>
        <cdr:cNvPr id="3" name="CasellaDiTesto 1"/>
        <cdr:cNvSpPr txBox="1"/>
      </cdr:nvSpPr>
      <cdr:spPr>
        <a:xfrm xmlns:a="http://schemas.openxmlformats.org/drawingml/2006/main" flipH="1">
          <a:off x="7029449" y="5388"/>
          <a:ext cx="1609725" cy="280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AEC82A93-EC7E-40FD-BDF5-E090D26781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FEAC390F-CE99-4349-842B-0C4D7825BC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55</xdr:row>
      <xdr:rowOff>70560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xmlns="" id="{409613C2-8245-42F9-91A5-DB0C229F24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0.05018</cdr:x>
      <cdr:y>0</cdr:y>
    </cdr:from>
    <cdr:to>
      <cdr:x>0.25593</cdr:x>
      <cdr:y>0.10338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8235" y="0"/>
          <a:ext cx="1837765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0.75747</cdr:x>
      <cdr:y>0</cdr:y>
    </cdr:from>
    <cdr:to>
      <cdr:x>0.95471</cdr:x>
      <cdr:y>0.10707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61793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0.39813</cdr:x>
      <cdr:y>0</cdr:y>
    </cdr:from>
    <cdr:to>
      <cdr:x>0.60406</cdr:x>
      <cdr:y>0.12922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556176" y="0"/>
          <a:ext cx="1839418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0.08085</cdr:x>
      <cdr:y>0</cdr:y>
    </cdr:from>
    <cdr:to>
      <cdr:x>0.41277</cdr:x>
      <cdr:y>0.10566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1950" y="0"/>
          <a:ext cx="148589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0.51064</cdr:x>
      <cdr:y>0</cdr:y>
    </cdr:from>
    <cdr:to>
      <cdr:x>0.97814</cdr:x>
      <cdr:y>0.10566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86000" y="0"/>
          <a:ext cx="209290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occupazione*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0.03378</cdr:x>
      <cdr:y>0</cdr:y>
    </cdr:from>
    <cdr:to>
      <cdr:x>1</cdr:x>
      <cdr:y>0.12172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166348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28</xdr:col>
      <xdr:colOff>19050</xdr:colOff>
      <xdr:row>27</xdr:row>
      <xdr:rowOff>18706</xdr:rowOff>
    </xdr:to>
    <xdr:graphicFrame macro="">
      <xdr:nvGraphicFramePr>
        <xdr:cNvPr id="2" name="Grafico 7">
          <a:extLst>
            <a:ext uri="{FF2B5EF4-FFF2-40B4-BE49-F238E27FC236}">
              <a16:creationId xmlns:a16="http://schemas.microsoft.com/office/drawing/2014/main" xmlns="" id="{87F22812-860E-495F-A95A-ABEF7002E2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28</xdr:col>
      <xdr:colOff>19050</xdr:colOff>
      <xdr:row>54</xdr:row>
      <xdr:rowOff>18706</xdr:rowOff>
    </xdr:to>
    <xdr:graphicFrame macro="">
      <xdr:nvGraphicFramePr>
        <xdr:cNvPr id="3" name="Grafico 5">
          <a:extLst>
            <a:ext uri="{FF2B5EF4-FFF2-40B4-BE49-F238E27FC236}">
              <a16:creationId xmlns:a16="http://schemas.microsoft.com/office/drawing/2014/main" xmlns="" id="{B1035C30-A4CC-4E23-BC3F-FC62992A4E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60</xdr:col>
      <xdr:colOff>0</xdr:colOff>
      <xdr:row>2</xdr:row>
      <xdr:rowOff>0</xdr:rowOff>
    </xdr:from>
    <xdr:to>
      <xdr:col>88</xdr:col>
      <xdr:colOff>19050</xdr:colOff>
      <xdr:row>27</xdr:row>
      <xdr:rowOff>18706</xdr:rowOff>
    </xdr:to>
    <xdr:graphicFrame macro="">
      <xdr:nvGraphicFramePr>
        <xdr:cNvPr id="4" name="Grafico 7">
          <a:extLst>
            <a:ext uri="{FF2B5EF4-FFF2-40B4-BE49-F238E27FC236}">
              <a16:creationId xmlns:a16="http://schemas.microsoft.com/office/drawing/2014/main" xmlns="" id="{9FAFBC35-A5F2-4B46-B2DC-2E27626ED8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30</xdr:col>
      <xdr:colOff>0</xdr:colOff>
      <xdr:row>2</xdr:row>
      <xdr:rowOff>0</xdr:rowOff>
    </xdr:from>
    <xdr:to>
      <xdr:col>58</xdr:col>
      <xdr:colOff>19050</xdr:colOff>
      <xdr:row>27</xdr:row>
      <xdr:rowOff>18706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xmlns="" id="{3AFC74BA-1A21-4B67-9AE6-DE9CF5A08F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30</xdr:col>
      <xdr:colOff>0</xdr:colOff>
      <xdr:row>29</xdr:row>
      <xdr:rowOff>0</xdr:rowOff>
    </xdr:from>
    <xdr:to>
      <xdr:col>58</xdr:col>
      <xdr:colOff>19050</xdr:colOff>
      <xdr:row>54</xdr:row>
      <xdr:rowOff>18706</xdr:rowOff>
    </xdr:to>
    <xdr:graphicFrame macro="">
      <xdr:nvGraphicFramePr>
        <xdr:cNvPr id="6" name="Grafico 6">
          <a:extLst>
            <a:ext uri="{FF2B5EF4-FFF2-40B4-BE49-F238E27FC236}">
              <a16:creationId xmlns:a16="http://schemas.microsoft.com/office/drawing/2014/main" xmlns="" id="{83337F7B-DD84-435F-A3E6-2607EB847C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60</xdr:col>
      <xdr:colOff>0</xdr:colOff>
      <xdr:row>29</xdr:row>
      <xdr:rowOff>0</xdr:rowOff>
    </xdr:from>
    <xdr:to>
      <xdr:col>88</xdr:col>
      <xdr:colOff>19050</xdr:colOff>
      <xdr:row>54</xdr:row>
      <xdr:rowOff>18706</xdr:rowOff>
    </xdr:to>
    <xdr:graphicFrame macro="">
      <xdr:nvGraphicFramePr>
        <xdr:cNvPr id="7" name="Grafico 8">
          <a:extLst>
            <a:ext uri="{FF2B5EF4-FFF2-40B4-BE49-F238E27FC236}">
              <a16:creationId xmlns:a16="http://schemas.microsoft.com/office/drawing/2014/main" xmlns="" id="{86B8653D-CAC8-4129-8DBE-804F6DF564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54</xdr:row>
      <xdr:rowOff>68880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511F666F-38BC-4C07-BE3E-22C81779F6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0.00049</cdr:y>
    </cdr:from>
    <cdr:to>
      <cdr:x>0.22437</cdr:x>
      <cdr:y>0.06534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535401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0.71995</cdr:x>
      <cdr:y>0.00049</cdr:y>
    </cdr:from>
    <cdr:to>
      <cdr:x>0.92609</cdr:x>
      <cdr:y>0.06389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34175" y="0"/>
          <a:ext cx="1943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91440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381671A7-410F-4D07-A976-78EE735A88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3" name="Grafico 13">
          <a:extLst>
            <a:ext uri="{FF2B5EF4-FFF2-40B4-BE49-F238E27FC236}">
              <a16:creationId xmlns:a16="http://schemas.microsoft.com/office/drawing/2014/main" xmlns="" id="{757BDBE9-5DE3-442B-A788-71CBBC6350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0</xdr:colOff>
      <xdr:row>27</xdr:row>
      <xdr:rowOff>79500</xdr:rowOff>
    </xdr:to>
    <xdr:graphicFrame macro="">
      <xdr:nvGraphicFramePr>
        <xdr:cNvPr id="4" name="Grafico 14">
          <a:extLst>
            <a:ext uri="{FF2B5EF4-FFF2-40B4-BE49-F238E27FC236}">
              <a16:creationId xmlns:a16="http://schemas.microsoft.com/office/drawing/2014/main" xmlns="" id="{DC3A83EA-C586-4B21-9219-A8795E410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0.05294</cdr:x>
      <cdr:y>0.00218</cdr:y>
    </cdr:from>
    <cdr:to>
      <cdr:x>0.22794</cdr:x>
      <cdr:y>0.09472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0401" y="0"/>
          <a:ext cx="1644623" cy="321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0.72825</cdr:x>
      <cdr:y>0.00218</cdr:y>
    </cdr:from>
    <cdr:to>
      <cdr:x>0.95604</cdr:x>
      <cdr:y>0.09065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881812" y="0"/>
          <a:ext cx="1950673" cy="279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01BB1A37-FE1A-45F5-B4D5-9424CC5987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:a16="http://schemas.microsoft.com/office/drawing/2014/main" xmlns="" id="{3499CE28-216F-4D79-A873-D7DB35FBC3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:a16="http://schemas.microsoft.com/office/drawing/2014/main" xmlns="" id="{AC3A711D-8D59-44F6-A3E2-48A328ECCD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0.04948</cdr:x>
      <cdr:y>0.00194</cdr:y>
    </cdr:from>
    <cdr:to>
      <cdr:x>0.17924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7201" y="2100"/>
          <a:ext cx="12096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0.72725</cdr:x>
      <cdr:y>0.00194</cdr:y>
    </cdr:from>
    <cdr:to>
      <cdr:x>0.94292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2276" y="2100"/>
          <a:ext cx="20097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0.31215</cdr:x>
      <cdr:y>0.00072</cdr:y>
    </cdr:from>
    <cdr:to>
      <cdr:x>0.68677</cdr:x>
      <cdr:y>0.08608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394884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0.97612</cdr:x>
      <cdr:y>0.11048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254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516EA210-25F8-449D-B053-349F307627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xmlns="" id="{66F4E9FD-0A9A-4934-A9D0-61D1745FA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6">
          <a:extLst>
            <a:ext uri="{FF2B5EF4-FFF2-40B4-BE49-F238E27FC236}">
              <a16:creationId xmlns:a16="http://schemas.microsoft.com/office/drawing/2014/main" xmlns="" id="{B04F6FBF-A086-4995-837C-C1C661A6C3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0.00145</cdr:y>
    </cdr:from>
    <cdr:to>
      <cdr:x>0.18334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3905" y="690"/>
          <a:ext cx="120106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0.74851</cdr:x>
      <cdr:y>0.00145</cdr:y>
    </cdr:from>
    <cdr:to>
      <cdr:x>0.94395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1936" y="690"/>
          <a:ext cx="181963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68</xdr:col>
      <xdr:colOff>0</xdr:colOff>
      <xdr:row>54</xdr:row>
      <xdr:rowOff>32880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xmlns="" id="{2D8978A2-E428-47B7-BBCA-9BAB6E0558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69</xdr:col>
      <xdr:colOff>0</xdr:colOff>
      <xdr:row>2</xdr:row>
      <xdr:rowOff>0</xdr:rowOff>
    </xdr:from>
    <xdr:to>
      <xdr:col>78</xdr:col>
      <xdr:colOff>47625</xdr:colOff>
      <xdr:row>54</xdr:row>
      <xdr:rowOff>32880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E5E8D11A-89A1-4748-85A0-C840DD1159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79</xdr:col>
      <xdr:colOff>0</xdr:colOff>
      <xdr:row>2</xdr:row>
      <xdr:rowOff>0</xdr:rowOff>
    </xdr:from>
    <xdr:to>
      <xdr:col>88</xdr:col>
      <xdr:colOff>47625</xdr:colOff>
      <xdr:row>54</xdr:row>
      <xdr:rowOff>32880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xmlns="" id="{BBD16044-5745-4BC3-AF17-123BC1C9F6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0.99478</cdr:x>
      <cdr:y>0.10353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425950" cy="23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57780</xdr:colOff>
      <xdr:row>54</xdr:row>
      <xdr:rowOff>68880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6B9B585E-30B0-4015-BDD9-19C83FA8EA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0.00025</cdr:y>
    </cdr:from>
    <cdr:to>
      <cdr:x>0.26269</cdr:x>
      <cdr:y>0.06367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897351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0.698</cdr:x>
      <cdr:y>0.00025</cdr:y>
    </cdr:from>
    <cdr:to>
      <cdr:x>0.92711</cdr:x>
      <cdr:y>0.06197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34151" y="0"/>
          <a:ext cx="21526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51480</xdr:colOff>
      <xdr:row>25</xdr:row>
      <xdr:rowOff>97620</xdr:rowOff>
    </xdr:to>
    <xdr:graphicFrame macro="">
      <xdr:nvGraphicFramePr>
        <xdr:cNvPr id="2" name="Grafico 8">
          <a:extLst>
            <a:ext uri="{FF2B5EF4-FFF2-40B4-BE49-F238E27FC236}">
              <a16:creationId xmlns:a16="http://schemas.microsoft.com/office/drawing/2014/main" xmlns="" id="{70015279-C9EA-499A-840F-7E9030FA2B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25</xdr:row>
      <xdr:rowOff>97620</xdr:rowOff>
    </xdr:to>
    <xdr:graphicFrame macro="">
      <xdr:nvGraphicFramePr>
        <xdr:cNvPr id="3" name="Grafico 3">
          <a:extLst>
            <a:ext uri="{FF2B5EF4-FFF2-40B4-BE49-F238E27FC236}">
              <a16:creationId xmlns:a16="http://schemas.microsoft.com/office/drawing/2014/main" xmlns="" id="{B45F12A5-4A5D-423E-B775-9BD7E2D850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28</xdr:row>
      <xdr:rowOff>0</xdr:rowOff>
    </xdr:from>
    <xdr:to>
      <xdr:col>87</xdr:col>
      <xdr:colOff>93780</xdr:colOff>
      <xdr:row>54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589CD181-F17A-4CA5-99D3-C8F4B6A909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0.14597</cdr:x>
      <cdr:y>0.00072</cdr:y>
    </cdr:from>
    <cdr:to>
      <cdr:x>0.14597</cdr:x>
      <cdr:y>0.00122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6725" y="0"/>
          <a:ext cx="3952875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0.97539</cdr:x>
      <cdr:y>0.14472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347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0.02138</cdr:y>
    </cdr:from>
    <cdr:to>
      <cdr:x>1</cdr:x>
      <cdr:y>0.12642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:a16="http://schemas.microsoft.com/office/drawing/2014/main" xmlns="" id="{8167BBDE-7207-4A97-8200-AC344B0FD8F8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248000" cy="249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0.05244</cdr:x>
      <cdr:y>0.00194</cdr:y>
    </cdr:from>
    <cdr:to>
      <cdr:x>0.2186</cdr:x>
      <cdr:y>0.09473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1001" y="0"/>
          <a:ext cx="1532439" cy="322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0.70481</cdr:x>
      <cdr:y>0.00194</cdr:y>
    </cdr:from>
    <cdr:to>
      <cdr:x>0.95197</cdr:x>
      <cdr:y>0.09473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53200" y="0"/>
          <a:ext cx="2069113" cy="296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99AFCD8D-C86A-4FBA-A18B-08BA827FBA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B6D4E3B7-C280-4879-A64A-DC67495303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xmlns="" id="{C0D262C4-3165-4D61-BB81-1E6D5B84B9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0.0017</cdr:y>
    </cdr:from>
    <cdr:to>
      <cdr:x>0.23297</cdr:x>
      <cdr:y>0.07251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83252" y="0"/>
          <a:ext cx="1697472" cy="2238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0.74851</cdr:x>
      <cdr:y>0.0017</cdr:y>
    </cdr:from>
    <cdr:to>
      <cdr:x>0.95676</cdr:x>
      <cdr:y>0.07241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0.3975</cdr:x>
      <cdr:y>0.0017</cdr:y>
    </cdr:from>
    <cdr:to>
      <cdr:x>0.59116</cdr:x>
      <cdr:y>0.07241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750510" y="0"/>
          <a:ext cx="1839418" cy="223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B7C34869-76A1-4E69-9887-912A2F82C5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0.07749</cdr:x>
      <cdr:y>0.00557</cdr:y>
    </cdr:from>
    <cdr:to>
      <cdr:x>0.37182</cdr:x>
      <cdr:y>0.09621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809" y="13234"/>
          <a:ext cx="1218526" cy="2153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0.49454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57426" y="0"/>
          <a:ext cx="2121484" cy="196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occupazione(*)</a:t>
          </a:r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0.03383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237325" cy="223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41</xdr:col>
      <xdr:colOff>78540</xdr:colOff>
      <xdr:row>53</xdr:row>
      <xdr:rowOff>95940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8123990A-36B5-4690-B612-8688608790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15480</xdr:colOff>
      <xdr:row>53</xdr:row>
      <xdr:rowOff>95940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15E4D627-9781-4126-9A36-41AED23D2B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abitante (Italia=100)</a:t>
          </a:r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occupato (Italia=100)</a:t>
          </a: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1685925</xdr:colOff>
      <xdr:row>1</xdr:row>
      <xdr:rowOff>0</xdr:rowOff>
    </xdr:from>
    <xdr:to>
      <xdr:col>3</xdr:col>
      <xdr:colOff>2943225</xdr:colOff>
      <xdr:row>1</xdr:row>
      <xdr:rowOff>295275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D553ECE4-1624-4B8F-9576-5C9336AEDB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1745" y="38100"/>
          <a:ext cx="12573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0.05618</cdr:x>
      <cdr:y>0</cdr:y>
    </cdr:from>
    <cdr:to>
      <cdr:x>0.238</cdr:x>
      <cdr:y>0.06441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23876" y="0"/>
          <a:ext cx="16954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0.68539</cdr:x>
      <cdr:y>0.00169</cdr:y>
    </cdr:from>
    <cdr:to>
      <cdr:x>0.93258</cdr:x>
      <cdr:y>0.0661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391276" y="9525"/>
          <a:ext cx="23050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BCB93B6C-4748-4900-9739-CC4B0EAA0F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76200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4D094119-FB08-4E54-9D14-0F1CAE3B0C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27</xdr:row>
      <xdr:rowOff>79500</xdr:rowOff>
    </xdr:to>
    <xdr:graphicFrame macro="">
      <xdr:nvGraphicFramePr>
        <xdr:cNvPr id="3" name="Grafico 14">
          <a:extLst>
            <a:ext uri="{FF2B5EF4-FFF2-40B4-BE49-F238E27FC236}">
              <a16:creationId xmlns:a16="http://schemas.microsoft.com/office/drawing/2014/main" xmlns="" id="{09B1C58F-FB00-47A2-B48C-5D79B3E6C6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0FF9B804-1FC6-476F-8C54-226EC6AE3F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0.01465</cdr:x>
      <cdr:y>0</cdr:y>
    </cdr:from>
    <cdr:to>
      <cdr:x>0.98817</cdr:x>
      <cdr:y>0.09825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67366" y="0"/>
          <a:ext cx="4476750" cy="276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d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-uc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erdb"/>
      <sheetName val="itdb"/>
      <sheetName val="bodb"/>
      <sheetName val="fcdb"/>
      <sheetName val="fedb"/>
      <sheetName val="eodb"/>
      <sheetName val="modb"/>
      <sheetName val="pcdb"/>
      <sheetName val="prdb"/>
      <sheetName val="radb"/>
      <sheetName val="redb"/>
      <sheetName val="rfdb"/>
      <sheetName val="rndb"/>
      <sheetName val="rodb"/>
      <sheetName val="er"/>
      <sheetName val="ervq"/>
      <sheetName val="eri"/>
      <sheetName val="it"/>
      <sheetName val="itvq"/>
      <sheetName val="iti"/>
      <sheetName val="ertab"/>
      <sheetName val="ittab"/>
      <sheetName val="bo"/>
      <sheetName val="bovq"/>
      <sheetName val="boi"/>
      <sheetName val="fe"/>
      <sheetName val="fevq"/>
      <sheetName val="fei"/>
      <sheetName val="fc"/>
      <sheetName val="fcvq"/>
      <sheetName val="fci"/>
      <sheetName val="mo"/>
      <sheetName val="movq"/>
      <sheetName val="moi"/>
      <sheetName val="pc"/>
      <sheetName val="pcvq"/>
      <sheetName val="pci"/>
      <sheetName val="pr"/>
      <sheetName val="prvq"/>
      <sheetName val="pri"/>
      <sheetName val="ra"/>
      <sheetName val="ravq"/>
      <sheetName val="rai"/>
      <sheetName val="re"/>
      <sheetName val="revq"/>
      <sheetName val="rei"/>
      <sheetName val="rn"/>
      <sheetName val="rnvq"/>
      <sheetName val="rni"/>
      <sheetName val="eo"/>
      <sheetName val="eovq"/>
      <sheetName val="eoi"/>
      <sheetName val="rf"/>
      <sheetName val="rfvq"/>
      <sheetName val="rfi"/>
      <sheetName val="ro"/>
      <sheetName val="rovq"/>
      <sheetName val="roi"/>
      <sheetName val="bo-db"/>
      <sheetName val="botab"/>
    </sheetNames>
    <sheetDataSet>
      <sheetData sheetId="0">
        <row r="2">
          <cell r="A2" t="str">
            <v>aprile 2022</v>
          </cell>
        </row>
        <row r="10">
          <cell r="B10" t="str">
            <v xml:space="preserve">Il quadro regionale. </v>
          </cell>
          <cell r="D10" t="str">
            <v>Prodotto interno lordo: indice (2000=100) e tasso di variazione</v>
          </cell>
          <cell r="E10" t="str">
            <v>Il quadro regionale. Prodotto interno lordo: indice (2000=100) e tasso di variazione</v>
          </cell>
        </row>
        <row r="11">
          <cell r="D11" t="str">
            <v>Principali variabili, tasso di variazione - 1</v>
          </cell>
          <cell r="E11" t="str">
            <v>Il quadro regionale. Principali variabili, tasso di variazione(* ^) - 1 (1)</v>
          </cell>
        </row>
        <row r="12">
          <cell r="D12" t="str">
            <v>Principali variabili, tasso di variazione - 2</v>
          </cell>
          <cell r="E12" t="str">
            <v>Il quadro regionale. Principali variabili, tasso di variazione(* ^) - 2</v>
          </cell>
        </row>
        <row r="13">
          <cell r="D13" t="str">
            <v>Principali variabili di conto economico, tasso di variazione</v>
          </cell>
          <cell r="E13" t="str">
            <v>Il quadro regionale. Principali variabili di conto economico, tasso di variazione</v>
          </cell>
        </row>
        <row r="14">
          <cell r="D14" t="str">
            <v>Valore aggiunto: i settori, variazione, quota e indice (2000=100)</v>
          </cell>
          <cell r="E14" t="str">
            <v>Il quadro regionale. Valore aggiunto: i settori, variazione, quota e indice (2000=100)</v>
          </cell>
        </row>
        <row r="15">
          <cell r="D15" t="str">
            <v>Esportazioni: indice (2000=100), tasso di variazione e quota</v>
          </cell>
          <cell r="E15" t="str">
            <v>Il quadro regionale. Esportazioni: indice (2000=100), tasso di variazione e quota</v>
          </cell>
        </row>
        <row r="16">
          <cell r="D16" t="str">
            <v>Importazioni: indice (2000=100), tasso di variazione e quota</v>
          </cell>
          <cell r="E16" t="str">
            <v>Il quadro regionale. Importazioni: indice (2000=100), tasso di variazione e quota</v>
          </cell>
        </row>
        <row r="17">
          <cell r="D17" t="str">
            <v xml:space="preserve">Unità di lavoro </v>
          </cell>
          <cell r="E17" t="str">
            <v xml:space="preserve">Il quadro regionale. Unità di lavoro </v>
          </cell>
        </row>
        <row r="18">
          <cell r="D18" t="str">
            <v>Unità di lavoro nei settori: indice e tasso di variazione</v>
          </cell>
          <cell r="E18" t="str">
            <v>Il quadro regionale. Unità di lavoro nei settori: indice e tasso di variazione</v>
          </cell>
        </row>
        <row r="19">
          <cell r="D19" t="str">
            <v>Lavoro: occupati, tassi di attività, occupazione e disoccupazione</v>
          </cell>
          <cell r="E19" t="str">
            <v>Il quadro regionale. Lavoro: occupati, tassi di attività, occupazione e disoccupazione</v>
          </cell>
        </row>
        <row r="20">
          <cell r="B20" t="str">
            <v xml:space="preserve">Il quadro provinciale. </v>
          </cell>
          <cell r="D20" t="str">
            <v>Valore aggiunto: indice (2000=100) e tasso di variazione</v>
          </cell>
          <cell r="F20" t="str">
            <v>Il quadro dell'area. Valore aggiunto: indice (2000=100) e tasso di variazione</v>
          </cell>
        </row>
        <row r="21">
          <cell r="D21" t="str">
            <v>Principali variabili, tasso di variazione - 1</v>
          </cell>
          <cell r="F21" t="str">
            <v>Il quadro dell'area. Principali variabili, tasso di variazione(*) - 1 (1)</v>
          </cell>
        </row>
        <row r="22">
          <cell r="D22" t="str">
            <v>Principali variabili, tasso di variazione - 2</v>
          </cell>
          <cell r="F22" t="str">
            <v>Il quadro dell'area. Principali variabili, tasso di variazione(*) - 2</v>
          </cell>
        </row>
        <row r="23">
          <cell r="D23" t="str">
            <v>Valore aggiunto: i settori, variazione, quota e indice (2000=100)</v>
          </cell>
          <cell r="F23" t="str">
            <v>Il quadro dell'area. Valore aggiunto: i settori, variazione, quota e indice (2000=100)</v>
          </cell>
        </row>
        <row r="24">
          <cell r="D24" t="str">
            <v>Esportazioni: indice (2000=100), tasso di variazione e quota</v>
          </cell>
          <cell r="F24" t="str">
            <v>Il quadro dell'area. Esportazioni: indice (2000=100), tasso di variazione e quota</v>
          </cell>
        </row>
        <row r="25">
          <cell r="D25" t="str">
            <v>Importazioni: indice (2000=100), tasso di variazione e quota</v>
          </cell>
          <cell r="F25" t="str">
            <v>Il quadro dell'area. Importazioni: indice (2000=100), tasso di variazione e quota</v>
          </cell>
        </row>
        <row r="26">
          <cell r="D26" t="str">
            <v xml:space="preserve">Unità di lavoro </v>
          </cell>
          <cell r="F26" t="str">
            <v xml:space="preserve">Il quadro dell'area. Unità di lavoro </v>
          </cell>
        </row>
        <row r="27">
          <cell r="D27" t="str">
            <v>Unità di lavoro nei settori: indice e tasso di variazione</v>
          </cell>
          <cell r="F27" t="str">
            <v>Il quadro dell'area. Unità di lavoro nei settori: indice e tasso di variazione</v>
          </cell>
        </row>
        <row r="28">
          <cell r="D28" t="str">
            <v>Lavoro: occupati, tassi di attività, occupazione e disoccupazione</v>
          </cell>
          <cell r="F28" t="str">
            <v>Il quadro dell'area. Lavoro: occupati, tassi di attività, occupazione e disoccupazione</v>
          </cell>
        </row>
        <row r="29">
          <cell r="D29" t="str">
            <v>Indici strutturali</v>
          </cell>
          <cell r="F29" t="str">
            <v>Il quadro dell'area. Indici strutturali</v>
          </cell>
        </row>
        <row r="33">
          <cell r="A33" t="str">
            <v>Fonte: elaborazioni Sistema camerale regionale su dati Prometeia, Scenari per le economie locali, aprile 2022</v>
          </cell>
        </row>
        <row r="37">
          <cell r="B37" t="str">
            <v>(*) Salvo diversa indicazione. (^) Dati Italia definitivi: Istat, Conti economici annuali (non corretti per i giorni di calendario). (1) Valori concatenati, anno di riferimento 2015.</v>
          </cell>
        </row>
        <row r="38">
          <cell r="B38" t="str">
            <v xml:space="preserve">(*) Salvo diversa indicazione. (^) Dati Italia definitivi: Istat, Conti economici annuali (non corretti per i giorni di calendario). </v>
          </cell>
        </row>
        <row r="39">
          <cell r="B39" t="str">
            <v>(1) Sulla popolazione presente 15-64 anni. (2) Tasso di variazione, prezzi correnti. (3) E.R.: Indice Italia=100. Italia: migliaia di euro, valori concatenati.</v>
          </cell>
        </row>
        <row r="40">
          <cell r="B40" t="str">
            <v>(*) Calcolato sulla popolazione presente in età lavorativa (15-64 anni).</v>
          </cell>
        </row>
        <row r="41">
          <cell r="B41" t="str">
            <v>(*) Salvo diversa indicazione. (1) Sulla popolazione presente 15-64 anni. (2) Tasso di variazione, prezzi correnti. (3) Migliaia di euro, valori concatenati, anno di riferimento 2015.</v>
          </cell>
        </row>
      </sheetData>
      <sheetData sheetId="1">
        <row r="4">
          <cell r="B4" t="str">
            <v>Emilia-Romagna</v>
          </cell>
          <cell r="C4" t="str">
            <v>Emilia-Romagna</v>
          </cell>
          <cell r="D4" t="str">
            <v>Emilia-Romagna</v>
          </cell>
          <cell r="E4" t="str">
            <v>Emilia-Romagna</v>
          </cell>
          <cell r="H4" t="str">
            <v>Emilia-Romagna</v>
          </cell>
          <cell r="I4" t="str">
            <v>Emilia-Romagna</v>
          </cell>
          <cell r="Q4" t="str">
            <v>Emilia-Romagna</v>
          </cell>
          <cell r="V4" t="str">
            <v>Emilia-Romagna</v>
          </cell>
          <cell r="AA4" t="str">
            <v>Emilia-Romagna</v>
          </cell>
          <cell r="AB4" t="str">
            <v>Emilia-Romagna</v>
          </cell>
          <cell r="AI4" t="str">
            <v>Emilia-Romagna</v>
          </cell>
          <cell r="AN4" t="str">
            <v>Emilia-Romagna</v>
          </cell>
          <cell r="AO4" t="str">
            <v>Emilia-Romagna</v>
          </cell>
          <cell r="AQ4" t="str">
            <v>Emilia-Romagna</v>
          </cell>
          <cell r="AU4" t="str">
            <v>Emilia-Romagna</v>
          </cell>
          <cell r="AV4" t="str">
            <v>Emilia-Romagna</v>
          </cell>
          <cell r="AW4" t="str">
            <v>Emilia-Romagna</v>
          </cell>
          <cell r="AX4" t="str">
            <v>Emilia-Romagna</v>
          </cell>
        </row>
        <row r="9">
          <cell r="G9" t="str">
            <v>Prodotto interno lordo</v>
          </cell>
          <cell r="H9" t="str">
            <v>Import</v>
          </cell>
          <cell r="I9" t="str">
            <v>Export</v>
          </cell>
          <cell r="J9" t="str">
            <v>Consumi famiglie</v>
          </cell>
          <cell r="K9" t="str">
            <v>Investimenti fissi lordi</v>
          </cell>
          <cell r="N9" t="str">
            <v>Industria</v>
          </cell>
          <cell r="O9" t="str">
            <v>Costruzioni</v>
          </cell>
          <cell r="P9" t="str">
            <v>Servizi</v>
          </cell>
          <cell r="S9" t="str">
            <v>Industria</v>
          </cell>
          <cell r="T9" t="str">
            <v>Costruzioni</v>
          </cell>
          <cell r="U9" t="str">
            <v>Servizi</v>
          </cell>
          <cell r="V9" t="str">
            <v>Totale</v>
          </cell>
          <cell r="W9" t="str">
            <v>Agricoltura</v>
          </cell>
          <cell r="X9" t="str">
            <v>Industria</v>
          </cell>
          <cell r="Y9" t="str">
            <v>Costruzioni</v>
          </cell>
          <cell r="Z9" t="str">
            <v>Servizi</v>
          </cell>
          <cell r="AF9" t="str">
            <v>Industria</v>
          </cell>
          <cell r="AG9" t="str">
            <v>Costruzioni</v>
          </cell>
          <cell r="AH9" t="str">
            <v>Servizi</v>
          </cell>
          <cell r="AK9" t="str">
            <v>Industria</v>
          </cell>
          <cell r="AL9" t="str">
            <v>Costruzioni</v>
          </cell>
          <cell r="AM9" t="str">
            <v>Servizi</v>
          </cell>
          <cell r="AN9" t="str">
            <v>Totale</v>
          </cell>
          <cell r="AP9" t="str">
            <v>Tasso di occupazione</v>
          </cell>
        </row>
        <row r="10">
          <cell r="A10">
            <v>2009</v>
          </cell>
          <cell r="B10">
            <v>102.00124515674781</v>
          </cell>
          <cell r="C10">
            <v>-6.6972449348851271</v>
          </cell>
          <cell r="D10">
            <v>108.23900656170925</v>
          </cell>
          <cell r="E10">
            <v>113.26698148220248</v>
          </cell>
          <cell r="H10">
            <v>-17.902820272705288</v>
          </cell>
          <cell r="I10">
            <v>-21.455992500144326</v>
          </cell>
          <cell r="N10">
            <v>89.104511434766096</v>
          </cell>
          <cell r="O10">
            <v>118.62281218989546</v>
          </cell>
          <cell r="P10">
            <v>106.97360893525703</v>
          </cell>
          <cell r="Q10">
            <v>102.39933529032243</v>
          </cell>
          <cell r="S10">
            <v>-20.000824821632314</v>
          </cell>
          <cell r="T10">
            <v>-8.4926278886583777</v>
          </cell>
          <cell r="U10">
            <v>-2.0110402683450768</v>
          </cell>
          <cell r="V10">
            <v>-6.8649522210585285</v>
          </cell>
          <cell r="W10">
            <v>2.4282878915752755</v>
          </cell>
          <cell r="X10">
            <v>22.549915409433069</v>
          </cell>
          <cell r="Y10">
            <v>6.3923033821501898</v>
          </cell>
          <cell r="Z10">
            <v>68.689012836221337</v>
          </cell>
          <cell r="AA10">
            <v>105.08644615443963</v>
          </cell>
          <cell r="AB10">
            <v>-1.9816378780600941</v>
          </cell>
          <cell r="AF10">
            <v>90.512985619231586</v>
          </cell>
          <cell r="AG10">
            <v>122.56867112100966</v>
          </cell>
          <cell r="AH10">
            <v>110.05086970790943</v>
          </cell>
          <cell r="AI10">
            <v>105.01889962200757</v>
          </cell>
          <cell r="AK10">
            <v>-7.0531188009698038</v>
          </cell>
          <cell r="AL10">
            <v>-3.5630841121495505</v>
          </cell>
          <cell r="AM10">
            <v>-1.2297496318114942</v>
          </cell>
          <cell r="AN10">
            <v>-2.6569343065693363</v>
          </cell>
          <cell r="AO10">
            <v>71.430987694687701</v>
          </cell>
          <cell r="AP10">
            <v>68.00562211351361</v>
          </cell>
          <cell r="AQ10">
            <v>4.7953495978732334</v>
          </cell>
          <cell r="AW10">
            <v>117.6552541444225</v>
          </cell>
          <cell r="AX10">
            <v>100.6040629511359</v>
          </cell>
        </row>
        <row r="11">
          <cell r="A11">
            <v>2010</v>
          </cell>
          <cell r="B11">
            <v>104.25088924710178</v>
          </cell>
          <cell r="C11">
            <v>2.2055064983735218</v>
          </cell>
          <cell r="D11">
            <v>122.91558997080881</v>
          </cell>
          <cell r="E11">
            <v>130.27216833351955</v>
          </cell>
          <cell r="H11">
            <v>15.013366321578058</v>
          </cell>
          <cell r="I11">
            <v>13.559421760520451</v>
          </cell>
          <cell r="N11">
            <v>101.32660435831792</v>
          </cell>
          <cell r="O11">
            <v>106.85286123135776</v>
          </cell>
          <cell r="P11">
            <v>106.66764831546652</v>
          </cell>
          <cell r="Q11">
            <v>104.77613266894107</v>
          </cell>
          <cell r="S11">
            <v>13.716581491499081</v>
          </cell>
          <cell r="T11">
            <v>-9.9221648359642209</v>
          </cell>
          <cell r="U11">
            <v>-0.28601504879179895</v>
          </cell>
          <cell r="V11">
            <v>2.3211062570669627</v>
          </cell>
          <cell r="W11">
            <v>2.3636599123066802</v>
          </cell>
          <cell r="X11">
            <v>25.061293677188907</v>
          </cell>
          <cell r="Y11">
            <v>5.6274298767764197</v>
          </cell>
          <cell r="Z11">
            <v>66.938830538604236</v>
          </cell>
          <cell r="AA11">
            <v>104.2939590805078</v>
          </cell>
          <cell r="AB11">
            <v>-0.75412872252540453</v>
          </cell>
          <cell r="AF11">
            <v>90.384202618587679</v>
          </cell>
          <cell r="AG11">
            <v>114.10541945063103</v>
          </cell>
          <cell r="AH11">
            <v>108.63144076140466</v>
          </cell>
          <cell r="AI11">
            <v>103.40718185636287</v>
          </cell>
          <cell r="AK11">
            <v>-0.1422812425895148</v>
          </cell>
          <cell r="AL11">
            <v>-6.9049061175045505</v>
          </cell>
          <cell r="AM11">
            <v>-1.289793483933499</v>
          </cell>
          <cell r="AN11">
            <v>-1.5346930613877263</v>
          </cell>
          <cell r="AO11">
            <v>70.825495438628863</v>
          </cell>
          <cell r="AP11">
            <v>66.77993069380264</v>
          </cell>
          <cell r="AQ11">
            <v>5.7120175718809412</v>
          </cell>
          <cell r="AW11">
            <v>117.57108598864912</v>
          </cell>
          <cell r="AX11">
            <v>100.78207040221886</v>
          </cell>
        </row>
        <row r="12">
          <cell r="A12">
            <v>2011</v>
          </cell>
          <cell r="B12">
            <v>107.00365536422241</v>
          </cell>
          <cell r="C12">
            <v>2.6405205145021426</v>
          </cell>
          <cell r="D12">
            <v>133.69933555446033</v>
          </cell>
          <cell r="E12">
            <v>136.93725701752174</v>
          </cell>
          <cell r="H12">
            <v>5.1162798387898167</v>
          </cell>
          <cell r="I12">
            <v>8.7732935962090188</v>
          </cell>
          <cell r="N12">
            <v>106.17703982262945</v>
          </cell>
          <cell r="O12">
            <v>100.3911811657774</v>
          </cell>
          <cell r="P12">
            <v>109.17628400869965</v>
          </cell>
          <cell r="Q12">
            <v>107.57916639883057</v>
          </cell>
          <cell r="S12">
            <v>4.7869318181818166</v>
          </cell>
          <cell r="T12">
            <v>-6.0472691054940908</v>
          </cell>
          <cell r="U12">
            <v>2.3518243186668286</v>
          </cell>
          <cell r="V12">
            <v>2.6752597738515238</v>
          </cell>
          <cell r="W12">
            <v>2.5382781402238415</v>
          </cell>
          <cell r="X12">
            <v>25.576717094372697</v>
          </cell>
          <cell r="Y12">
            <v>5.1493651538354861</v>
          </cell>
          <cell r="Z12">
            <v>66.727967754594999</v>
          </cell>
          <cell r="AA12">
            <v>105.84760955438669</v>
          </cell>
          <cell r="AB12">
            <v>1.489684050328921</v>
          </cell>
          <cell r="AF12">
            <v>91.951062459755306</v>
          </cell>
          <cell r="AG12">
            <v>106.75575352635488</v>
          </cell>
          <cell r="AH12">
            <v>110.51033803741386</v>
          </cell>
          <cell r="AI12">
            <v>104.38366232675348</v>
          </cell>
          <cell r="AK12">
            <v>1.7335549750653101</v>
          </cell>
          <cell r="AL12">
            <v>-6.4411190631099347</v>
          </cell>
          <cell r="AM12">
            <v>1.7296072507552829</v>
          </cell>
          <cell r="AN12">
            <v>0.94430623952885817</v>
          </cell>
          <cell r="AO12">
            <v>71.150977985678239</v>
          </cell>
          <cell r="AP12">
            <v>67.371317496006014</v>
          </cell>
          <cell r="AQ12">
            <v>5.3121694130936756</v>
          </cell>
          <cell r="AW12">
            <v>119.59637354903022</v>
          </cell>
          <cell r="AX12">
            <v>101.62922785525825</v>
          </cell>
        </row>
        <row r="13">
          <cell r="A13">
            <v>2012</v>
          </cell>
          <cell r="B13">
            <v>103.94479992467222</v>
          </cell>
          <cell r="C13">
            <v>-2.8586457435854418</v>
          </cell>
          <cell r="D13">
            <v>135.26581087850508</v>
          </cell>
          <cell r="E13">
            <v>125.36876042902172</v>
          </cell>
          <cell r="H13">
            <v>-8.4480271041355586</v>
          </cell>
          <cell r="I13">
            <v>1.1716403208351434</v>
          </cell>
          <cell r="N13">
            <v>101.80616632164337</v>
          </cell>
          <cell r="O13">
            <v>90.792860943724563</v>
          </cell>
          <cell r="P13">
            <v>107.69294830170735</v>
          </cell>
          <cell r="Q13">
            <v>104.83327103664075</v>
          </cell>
          <cell r="S13">
            <v>-4.1165900916880886</v>
          </cell>
          <cell r="T13">
            <v>-9.5609197048921892</v>
          </cell>
          <cell r="U13">
            <v>-1.3586611052580966</v>
          </cell>
          <cell r="V13">
            <v>-2.5524415684816559</v>
          </cell>
          <cell r="W13">
            <v>2.4936355178602927</v>
          </cell>
          <cell r="X13">
            <v>25.166180546145618</v>
          </cell>
          <cell r="Y13">
            <v>4.7790201839057147</v>
          </cell>
          <cell r="Z13">
            <v>67.545418140609826</v>
          </cell>
          <cell r="AA13">
            <v>105.19822214337127</v>
          </cell>
          <cell r="AB13">
            <v>-0.61351164542053915</v>
          </cell>
          <cell r="AF13">
            <v>90.577377119553546</v>
          </cell>
          <cell r="AG13">
            <v>100.14847809948033</v>
          </cell>
          <cell r="AH13">
            <v>110.24778470626846</v>
          </cell>
          <cell r="AI13">
            <v>103.38093238135238</v>
          </cell>
          <cell r="AK13">
            <v>-1.4939309056956174</v>
          </cell>
          <cell r="AL13">
            <v>-6.1891515994436759</v>
          </cell>
          <cell r="AM13">
            <v>-0.23758259707477025</v>
          </cell>
          <cell r="AN13">
            <v>-0.96061962480511465</v>
          </cell>
          <cell r="AO13">
            <v>72.019517990619562</v>
          </cell>
          <cell r="AP13">
            <v>66.908560363952134</v>
          </cell>
          <cell r="AQ13">
            <v>7.0966284824804564</v>
          </cell>
          <cell r="AU13">
            <v>38.829659429854843</v>
          </cell>
          <cell r="AV13">
            <v>22.271421996245699</v>
          </cell>
          <cell r="AW13">
            <v>119.46734278277727</v>
          </cell>
          <cell r="AX13">
            <v>101.86343894089499</v>
          </cell>
        </row>
        <row r="14">
          <cell r="A14">
            <v>2013</v>
          </cell>
          <cell r="B14">
            <v>103.17767937073208</v>
          </cell>
          <cell r="C14">
            <v>-0.73800762952651588</v>
          </cell>
          <cell r="D14">
            <v>139.14511764625541</v>
          </cell>
          <cell r="E14">
            <v>129.11433877765776</v>
          </cell>
          <cell r="H14">
            <v>2.9876488654895894</v>
          </cell>
          <cell r="I14">
            <v>2.8679137341177219</v>
          </cell>
          <cell r="N14">
            <v>103.11102808775432</v>
          </cell>
          <cell r="O14">
            <v>86.455352134957494</v>
          </cell>
          <cell r="P14">
            <v>106.7107362607388</v>
          </cell>
          <cell r="Q14">
            <v>104.35497528368802</v>
          </cell>
          <cell r="S14">
            <v>1.2817119171233848</v>
          </cell>
          <cell r="T14">
            <v>-4.7773676957437727</v>
          </cell>
          <cell r="U14">
            <v>-0.91204861270658411</v>
          </cell>
          <cell r="V14">
            <v>-0.45624423260203217</v>
          </cell>
          <cell r="W14">
            <v>2.5809596524955585</v>
          </cell>
          <cell r="X14">
            <v>25.605562382887591</v>
          </cell>
          <cell r="Y14">
            <v>4.5715663251648699</v>
          </cell>
          <cell r="Z14">
            <v>67.236132066288661</v>
          </cell>
          <cell r="AA14">
            <v>103.68952557395407</v>
          </cell>
          <cell r="AB14">
            <v>-1.4341464510313151</v>
          </cell>
          <cell r="AF14">
            <v>89.568576947842885</v>
          </cell>
          <cell r="AG14">
            <v>94.729027468448407</v>
          </cell>
          <cell r="AH14">
            <v>109.30423367246472</v>
          </cell>
          <cell r="AI14">
            <v>102.0212095758085</v>
          </cell>
          <cell r="AK14">
            <v>-1.1137440758293815</v>
          </cell>
          <cell r="AL14">
            <v>-5.4114158636026648</v>
          </cell>
          <cell r="AM14">
            <v>-0.85584579891344603</v>
          </cell>
          <cell r="AN14">
            <v>-1.3152549258582114</v>
          </cell>
          <cell r="AO14">
            <v>71.980186303872912</v>
          </cell>
          <cell r="AP14">
            <v>65.875718294436112</v>
          </cell>
          <cell r="AQ14">
            <v>8.4807616135724686</v>
          </cell>
          <cell r="AW14">
            <v>120.9471650019354</v>
          </cell>
          <cell r="AX14">
            <v>102.77371115297879</v>
          </cell>
        </row>
        <row r="15">
          <cell r="A15">
            <v>2014</v>
          </cell>
          <cell r="B15">
            <v>104.21940898620912</v>
          </cell>
          <cell r="C15">
            <v>1.0096462934914063</v>
          </cell>
          <cell r="D15">
            <v>145.14571522512895</v>
          </cell>
          <cell r="E15">
            <v>139.71196718562982</v>
          </cell>
          <cell r="H15">
            <v>8.2079407355536205</v>
          </cell>
          <cell r="I15">
            <v>4.3124744010987648</v>
          </cell>
          <cell r="N15">
            <v>104.73590406310866</v>
          </cell>
          <cell r="O15">
            <v>77.481195978887726</v>
          </cell>
          <cell r="P15">
            <v>108.38054500819516</v>
          </cell>
          <cell r="Q15">
            <v>105.47369690794133</v>
          </cell>
          <cell r="S15">
            <v>1.575850813912405</v>
          </cell>
          <cell r="T15">
            <v>-10.380104799134992</v>
          </cell>
          <cell r="U15">
            <v>1.5647992001257771</v>
          </cell>
          <cell r="V15">
            <v>1.0720347747791514</v>
          </cell>
          <cell r="W15">
            <v>2.645904325797003</v>
          </cell>
          <cell r="X15">
            <v>25.733199004117914</v>
          </cell>
          <cell r="Y15">
            <v>4.053577192524414</v>
          </cell>
          <cell r="Z15">
            <v>67.563933659024016</v>
          </cell>
          <cell r="AA15">
            <v>104.08362022440264</v>
          </cell>
          <cell r="AB15">
            <v>0.38007180403913932</v>
          </cell>
          <cell r="AF15">
            <v>87.658295771624807</v>
          </cell>
          <cell r="AG15">
            <v>92.13066072754269</v>
          </cell>
          <cell r="AH15">
            <v>109.76370200196915</v>
          </cell>
          <cell r="AI15">
            <v>101.66421671566569</v>
          </cell>
          <cell r="AK15">
            <v>-2.1327582075245544</v>
          </cell>
          <cell r="AL15">
            <v>-2.7429467084639447</v>
          </cell>
          <cell r="AM15">
            <v>0.42035730370815205</v>
          </cell>
          <cell r="AN15">
            <v>-0.34992023876910805</v>
          </cell>
          <cell r="AO15">
            <v>72.189396192789019</v>
          </cell>
          <cell r="AP15">
            <v>66.153340117028264</v>
          </cell>
          <cell r="AQ15">
            <v>8.3614164878742567</v>
          </cell>
          <cell r="AW15">
            <v>122.00564748597749</v>
          </cell>
          <cell r="AX15">
            <v>103.82107355363912</v>
          </cell>
        </row>
        <row r="16">
          <cell r="A16">
            <v>2015</v>
          </cell>
          <cell r="B16">
            <v>104.77769173797742</v>
          </cell>
          <cell r="C16">
            <v>0.53568021273482369</v>
          </cell>
          <cell r="D16">
            <v>152.18188539710684</v>
          </cell>
          <cell r="E16">
            <v>149.05214298426037</v>
          </cell>
          <cell r="H16">
            <v>6.6853083431433147</v>
          </cell>
          <cell r="I16">
            <v>4.8476595820030832</v>
          </cell>
          <cell r="N16">
            <v>107.10002817349978</v>
          </cell>
          <cell r="O16">
            <v>74.895373419815044</v>
          </cell>
          <cell r="P16">
            <v>108.67805701126562</v>
          </cell>
          <cell r="Q16">
            <v>106.13713684400986</v>
          </cell>
          <cell r="S16">
            <v>2.2572241406028315</v>
          </cell>
          <cell r="T16">
            <v>-3.3373549883990772</v>
          </cell>
          <cell r="U16">
            <v>0.27450683427359124</v>
          </cell>
          <cell r="V16">
            <v>0.62900984370308777</v>
          </cell>
          <cell r="W16">
            <v>2.6306364505735993</v>
          </cell>
          <cell r="X16">
            <v>26.149571604708427</v>
          </cell>
          <cell r="Y16">
            <v>3.8938025306688258</v>
          </cell>
          <cell r="Z16">
            <v>67.325914643948536</v>
          </cell>
          <cell r="AA16">
            <v>104.47217248088448</v>
          </cell>
          <cell r="AB16">
            <v>0.37330778430280098</v>
          </cell>
          <cell r="AF16">
            <v>87.379265936896317</v>
          </cell>
          <cell r="AG16">
            <v>88.567186340014857</v>
          </cell>
          <cell r="AH16">
            <v>110.30521824745652</v>
          </cell>
          <cell r="AI16">
            <v>101.83221335573289</v>
          </cell>
          <cell r="AK16">
            <v>-0.31831537708129076</v>
          </cell>
          <cell r="AL16">
            <v>-3.8678485092667247</v>
          </cell>
          <cell r="AM16">
            <v>0.4933472865899402</v>
          </cell>
          <cell r="AN16">
            <v>0.16524657887941885</v>
          </cell>
          <cell r="AO16">
            <v>72.175705022112396</v>
          </cell>
          <cell r="AP16">
            <v>66.58345836259295</v>
          </cell>
          <cell r="AQ16">
            <v>7.7481011897371124</v>
          </cell>
          <cell r="AW16">
            <v>122.06126502927302</v>
          </cell>
          <cell r="AX16">
            <v>104.61686162568058</v>
          </cell>
        </row>
        <row r="17">
          <cell r="A17">
            <v>2016</v>
          </cell>
          <cell r="B17">
            <v>106.55239144580126</v>
          </cell>
          <cell r="C17">
            <v>1.6937762975938631</v>
          </cell>
          <cell r="D17">
            <v>155.64086091372963</v>
          </cell>
          <cell r="E17">
            <v>160.79725313154773</v>
          </cell>
          <cell r="H17">
            <v>7.8798666776147108</v>
          </cell>
          <cell r="I17">
            <v>2.2729219759610952</v>
          </cell>
          <cell r="N17">
            <v>110.88752648921445</v>
          </cell>
          <cell r="O17">
            <v>77.23670775027685</v>
          </cell>
          <cell r="P17">
            <v>109.61392235479845</v>
          </cell>
          <cell r="Q17">
            <v>108.0057995443215</v>
          </cell>
          <cell r="S17">
            <v>3.5364120629165496</v>
          </cell>
          <cell r="T17">
            <v>3.1261401386408538</v>
          </cell>
          <cell r="U17">
            <v>0.86113551278874656</v>
          </cell>
          <cell r="V17">
            <v>1.760611559607117</v>
          </cell>
          <cell r="W17">
            <v>2.7173066466810685</v>
          </cell>
          <cell r="X17">
            <v>26.605901629708001</v>
          </cell>
          <cell r="Y17">
            <v>3.946053579038634</v>
          </cell>
          <cell r="Z17">
            <v>66.730811621037788</v>
          </cell>
          <cell r="AA17">
            <v>107.26507655161242</v>
          </cell>
          <cell r="AB17">
            <v>2.6733473655283335</v>
          </cell>
          <cell r="AF17">
            <v>88.366602275166343</v>
          </cell>
          <cell r="AG17">
            <v>88.047512991833713</v>
          </cell>
          <cell r="AH17">
            <v>111.42927469642271</v>
          </cell>
          <cell r="AI17">
            <v>102.82444351112979</v>
          </cell>
          <cell r="AK17">
            <v>1.1299435028248483</v>
          </cell>
          <cell r="AL17">
            <v>-0.58675607711650146</v>
          </cell>
          <cell r="AM17">
            <v>1.0190419518000704</v>
          </cell>
          <cell r="AN17">
            <v>0.97437748105377864</v>
          </cell>
          <cell r="AO17">
            <v>73.482333532240901</v>
          </cell>
          <cell r="AP17">
            <v>68.405925364170457</v>
          </cell>
          <cell r="AQ17">
            <v>6.9083382686031927</v>
          </cell>
          <cell r="AW17">
            <v>122.35977134196709</v>
          </cell>
          <cell r="AX17">
            <v>103.91635581411383</v>
          </cell>
        </row>
        <row r="18">
          <cell r="A18">
            <v>2017</v>
          </cell>
          <cell r="B18">
            <v>109.02548917374155</v>
          </cell>
          <cell r="C18">
            <v>2.321015694141626</v>
          </cell>
          <cell r="D18">
            <v>163.41958571475851</v>
          </cell>
          <cell r="E18">
            <v>169.09533427793724</v>
          </cell>
          <cell r="H18">
            <v>5.1605863811621688</v>
          </cell>
          <cell r="I18">
            <v>4.9978680118844876</v>
          </cell>
          <cell r="N18">
            <v>116.07573771696659</v>
          </cell>
          <cell r="O18">
            <v>78.161448520846221</v>
          </cell>
          <cell r="P18">
            <v>111.41202938187506</v>
          </cell>
          <cell r="Q18">
            <v>110.44862348117093</v>
          </cell>
          <cell r="S18">
            <v>4.6788050847691887</v>
          </cell>
          <cell r="T18">
            <v>1.1972814449306535</v>
          </cell>
          <cell r="U18">
            <v>1.6404002233005643</v>
          </cell>
          <cell r="V18">
            <v>2.2617525606548394</v>
          </cell>
          <cell r="W18">
            <v>2.5173844378564723</v>
          </cell>
          <cell r="X18">
            <v>27.234757092089019</v>
          </cell>
          <cell r="Y18">
            <v>3.9049780062970538</v>
          </cell>
          <cell r="Z18">
            <v>66.325348730601931</v>
          </cell>
          <cell r="AA18">
            <v>107.75623784555461</v>
          </cell>
          <cell r="AB18">
            <v>0.45789488035823389</v>
          </cell>
          <cell r="AF18">
            <v>90.384202618587679</v>
          </cell>
          <cell r="AG18">
            <v>87.082405345211583</v>
          </cell>
          <cell r="AH18">
            <v>113.14407614046604</v>
          </cell>
          <cell r="AI18">
            <v>104.43091138177236</v>
          </cell>
          <cell r="AK18">
            <v>2.2832159339324809</v>
          </cell>
          <cell r="AL18">
            <v>-1.0961214165261524</v>
          </cell>
          <cell r="AM18">
            <v>1.5389146601870074</v>
          </cell>
          <cell r="AN18">
            <v>1.5623404472582481</v>
          </cell>
          <cell r="AO18">
            <v>73.36689158632079</v>
          </cell>
          <cell r="AP18">
            <v>68.610336235907525</v>
          </cell>
          <cell r="AQ18">
            <v>6.4832450272434974</v>
          </cell>
          <cell r="AU18">
            <v>42.444553681520837</v>
          </cell>
          <cell r="AV18">
            <v>25.035931090905621</v>
          </cell>
          <cell r="AW18">
            <v>122.55146200873526</v>
          </cell>
          <cell r="AX18">
            <v>105.24372969979591</v>
          </cell>
        </row>
        <row r="19">
          <cell r="A19">
            <v>2018</v>
          </cell>
          <cell r="B19">
            <v>110.58467557764172</v>
          </cell>
          <cell r="C19">
            <v>1.4301118167105553</v>
          </cell>
          <cell r="D19">
            <v>170.46620543893184</v>
          </cell>
          <cell r="E19">
            <v>170.0120764658306</v>
          </cell>
          <cell r="H19">
            <v>0.54214517024258058</v>
          </cell>
          <cell r="I19">
            <v>4.3119799217168797</v>
          </cell>
          <cell r="N19">
            <v>120.30543748545391</v>
          </cell>
          <cell r="O19">
            <v>80.410740224066274</v>
          </cell>
          <cell r="P19">
            <v>112.02576103932469</v>
          </cell>
          <cell r="Q19">
            <v>112.04262522230394</v>
          </cell>
          <cell r="S19">
            <v>3.6439137512102704</v>
          </cell>
          <cell r="T19">
            <v>2.8777507911974531</v>
          </cell>
          <cell r="U19">
            <v>0.55086659928436088</v>
          </cell>
          <cell r="V19">
            <v>1.443206525253582</v>
          </cell>
          <cell r="W19">
            <v>2.4616672616315638</v>
          </cell>
          <cell r="X19">
            <v>27.825587457006705</v>
          </cell>
          <cell r="Y19">
            <v>3.9601996815521221</v>
          </cell>
          <cell r="Z19">
            <v>65.741921226647634</v>
          </cell>
          <cell r="AA19">
            <v>109.74172036665715</v>
          </cell>
          <cell r="AB19">
            <v>1.8425685239199963</v>
          </cell>
          <cell r="AF19">
            <v>91.24275595621377</v>
          </cell>
          <cell r="AG19">
            <v>86.340014847809954</v>
          </cell>
          <cell r="AH19">
            <v>114.64555300295373</v>
          </cell>
          <cell r="AI19">
            <v>106.27362452750945</v>
          </cell>
          <cell r="AK19">
            <v>0.94989313702209532</v>
          </cell>
          <cell r="AL19">
            <v>-0.85251491901108256</v>
          </cell>
          <cell r="AM19">
            <v>1.3270485859318226</v>
          </cell>
          <cell r="AN19">
            <v>1.7645284536496941</v>
          </cell>
          <cell r="AO19">
            <v>73.873170665437343</v>
          </cell>
          <cell r="AP19">
            <v>69.589695004906034</v>
          </cell>
          <cell r="AQ19">
            <v>5.7984185895183167</v>
          </cell>
          <cell r="AW19">
            <v>122.35735038188454</v>
          </cell>
          <cell r="AX19">
            <v>104.64176473749131</v>
          </cell>
        </row>
        <row r="20">
          <cell r="A20">
            <v>2019</v>
          </cell>
          <cell r="B20">
            <v>110.54279558770415</v>
          </cell>
          <cell r="C20">
            <v>-3.7871422707358438E-2</v>
          </cell>
          <cell r="D20">
            <v>176.96324666601055</v>
          </cell>
          <cell r="E20">
            <v>172.29815293736522</v>
          </cell>
          <cell r="H20">
            <v>1.3446553439361519</v>
          </cell>
          <cell r="I20">
            <v>3.8113368044707441</v>
          </cell>
          <cell r="N20">
            <v>119.85037421757292</v>
          </cell>
          <cell r="O20">
            <v>80.445256209281922</v>
          </cell>
          <cell r="P20">
            <v>112.39605184071219</v>
          </cell>
          <cell r="Q20">
            <v>111.99675581045615</v>
          </cell>
          <cell r="S20">
            <v>-0.37825660867241151</v>
          </cell>
          <cell r="T20">
            <v>4.2924595793403242E-2</v>
          </cell>
          <cell r="U20">
            <v>0.33054075951113315</v>
          </cell>
          <cell r="V20">
            <v>-4.0939251250837749E-2</v>
          </cell>
          <cell r="W20">
            <v>2.3094092554932795</v>
          </cell>
          <cell r="X20">
            <v>27.731688479171247</v>
          </cell>
          <cell r="Y20">
            <v>3.9635222175770766</v>
          </cell>
          <cell r="Z20">
            <v>65.986239344703705</v>
          </cell>
          <cell r="AA20">
            <v>111.37312635743669</v>
          </cell>
          <cell r="AB20">
            <v>1.4865868562374152</v>
          </cell>
          <cell r="AF20">
            <v>90.405666452028328</v>
          </cell>
          <cell r="AG20">
            <v>85.968819599109139</v>
          </cell>
          <cell r="AH20">
            <v>115.05579258286841</v>
          </cell>
          <cell r="AI20">
            <v>106.45212095758083</v>
          </cell>
          <cell r="AK20">
            <v>-0.91743119266055606</v>
          </cell>
          <cell r="AL20">
            <v>-0.42992261392948983</v>
          </cell>
          <cell r="AM20">
            <v>0.35783296357261296</v>
          </cell>
          <cell r="AN20">
            <v>0.16795929457096292</v>
          </cell>
          <cell r="AO20">
            <v>74.480211229524258</v>
          </cell>
          <cell r="AP20">
            <v>70.367759304972267</v>
          </cell>
          <cell r="AQ20">
            <v>5.5215363338306318</v>
          </cell>
          <cell r="AW20">
            <v>121.11962478136709</v>
          </cell>
          <cell r="AX20">
            <v>103.20106393519691</v>
          </cell>
        </row>
        <row r="21">
          <cell r="A21">
            <v>2020</v>
          </cell>
          <cell r="B21">
            <v>100.23357229287322</v>
          </cell>
          <cell r="C21">
            <v>-9.3260019705686084</v>
          </cell>
          <cell r="D21">
            <v>165.36250866908244</v>
          </cell>
          <cell r="E21">
            <v>165.39732866783015</v>
          </cell>
          <cell r="F21">
            <v>-9.4624445039629297</v>
          </cell>
          <cell r="H21">
            <v>-4.0051643920081421</v>
          </cell>
          <cell r="I21">
            <v>-6.5554504765741655</v>
          </cell>
          <cell r="J21">
            <v>-11.997708727418054</v>
          </cell>
          <cell r="K21">
            <v>-9.1210982006714847</v>
          </cell>
          <cell r="L21">
            <v>9.9750252084751523E-3</v>
          </cell>
          <cell r="N21">
            <v>106.40426522287689</v>
          </cell>
          <cell r="O21">
            <v>76.404009606949217</v>
          </cell>
          <cell r="P21">
            <v>102.64465842242601</v>
          </cell>
          <cell r="Q21">
            <v>101.79255756888942</v>
          </cell>
          <cell r="R21">
            <v>-3.5284732449680889</v>
          </cell>
          <cell r="S21">
            <v>-11.219079692055335</v>
          </cell>
          <cell r="T21">
            <v>-5.0235983981693373</v>
          </cell>
          <cell r="U21">
            <v>-8.6759216703678135</v>
          </cell>
          <cell r="V21">
            <v>-9.1111552006348902</v>
          </cell>
          <cell r="W21">
            <v>2.4512605179595646</v>
          </cell>
          <cell r="X21">
            <v>27.088525883555381</v>
          </cell>
          <cell r="Y21">
            <v>4.141774259815528</v>
          </cell>
          <cell r="Z21">
            <v>66.302223379515041</v>
          </cell>
          <cell r="AA21">
            <v>108.08721255992008</v>
          </cell>
          <cell r="AB21">
            <v>-2.9503650521319869</v>
          </cell>
          <cell r="AC21">
            <v>-2.5927213075537026</v>
          </cell>
          <cell r="AF21">
            <v>79.941950850506132</v>
          </cell>
          <cell r="AG21">
            <v>79.503449953346646</v>
          </cell>
          <cell r="AH21">
            <v>102.24674001312252</v>
          </cell>
          <cell r="AI21">
            <v>95.27479846828399</v>
          </cell>
          <cell r="AJ21">
            <v>0.7583686021152003</v>
          </cell>
          <cell r="AK21">
            <v>-11.574181146128193</v>
          </cell>
          <cell r="AL21">
            <v>-7.520598370329945</v>
          </cell>
          <cell r="AM21">
            <v>-11.132905421098382</v>
          </cell>
          <cell r="AN21">
            <v>-10.499858893136393</v>
          </cell>
          <cell r="AO21">
            <v>72.453171462682093</v>
          </cell>
          <cell r="AP21">
            <v>68.201310315481066</v>
          </cell>
          <cell r="AQ21">
            <v>5.868426545539152</v>
          </cell>
          <cell r="AR21">
            <v>-3.7243872964437763</v>
          </cell>
          <cell r="AW21">
            <v>120.18018583421438</v>
          </cell>
          <cell r="AX21">
            <v>102.47024008193956</v>
          </cell>
        </row>
        <row r="22">
          <cell r="A22">
            <v>2021</v>
          </cell>
          <cell r="B22">
            <v>107.52861810738156</v>
          </cell>
          <cell r="C22">
            <v>7.2780463148543362</v>
          </cell>
          <cell r="D22">
            <v>184.34395500755639</v>
          </cell>
          <cell r="E22">
            <v>188.19480863410917</v>
          </cell>
          <cell r="F22">
            <v>7.6413777682612816</v>
          </cell>
          <cell r="G22">
            <v>7.2780463148543362</v>
          </cell>
          <cell r="H22">
            <v>13.783463221503123</v>
          </cell>
          <cell r="I22">
            <v>11.478687939150078</v>
          </cell>
          <cell r="J22">
            <v>5.5283875456586529</v>
          </cell>
          <cell r="K22">
            <v>19.773202892013209</v>
          </cell>
          <cell r="L22">
            <v>0.85119307249812426</v>
          </cell>
          <cell r="N22">
            <v>119.02325539570019</v>
          </cell>
          <cell r="O22">
            <v>93.255467938087705</v>
          </cell>
          <cell r="P22">
            <v>107.48736658239253</v>
          </cell>
          <cell r="Q22">
            <v>109.10126466752799</v>
          </cell>
          <cell r="R22">
            <v>-2.3634527781036252</v>
          </cell>
          <cell r="S22">
            <v>11.859477762842751</v>
          </cell>
          <cell r="T22">
            <v>22.055725108968339</v>
          </cell>
          <cell r="U22">
            <v>4.7179348973394486</v>
          </cell>
          <cell r="V22">
            <v>7.1800014393903933</v>
          </cell>
          <cell r="W22">
            <v>2.2329969220076027</v>
          </cell>
          <cell r="X22">
            <v>28.271210281829116</v>
          </cell>
          <cell r="Y22">
            <v>4.7166192734688224</v>
          </cell>
          <cell r="Z22">
            <v>64.779173522694464</v>
          </cell>
          <cell r="AA22">
            <v>108.75815471153327</v>
          </cell>
          <cell r="AB22">
            <v>0.62074146952511011</v>
          </cell>
          <cell r="AC22">
            <v>0.15858250934261964</v>
          </cell>
          <cell r="AF22">
            <v>89.547704168366337</v>
          </cell>
          <cell r="AG22">
            <v>96.52924087369459</v>
          </cell>
          <cell r="AH22">
            <v>108.29731865457113</v>
          </cell>
          <cell r="AI22">
            <v>102.56463540411954</v>
          </cell>
          <cell r="AJ22">
            <v>-2.890504217013401</v>
          </cell>
          <cell r="AK22">
            <v>12.015910564683697</v>
          </cell>
          <cell r="AL22">
            <v>21.415159883424973</v>
          </cell>
          <cell r="AM22">
            <v>5.9176249929064229</v>
          </cell>
          <cell r="AN22">
            <v>7.6513800638080331</v>
          </cell>
          <cell r="AO22">
            <v>72.40805618552838</v>
          </cell>
          <cell r="AP22">
            <v>68.473346045974296</v>
          </cell>
          <cell r="AQ22">
            <v>5.4340778455263656</v>
          </cell>
          <cell r="AR22">
            <v>4.7458249416444387</v>
          </cell>
          <cell r="AS22">
            <v>30.995879268938577</v>
          </cell>
          <cell r="AW22">
            <v>121.06460464687744</v>
          </cell>
          <cell r="AX22">
            <v>103.55914335890651</v>
          </cell>
          <cell r="AZ22">
            <v>69.488193114678509</v>
          </cell>
        </row>
        <row r="23">
          <cell r="A23">
            <v>2022</v>
          </cell>
          <cell r="B23">
            <v>110.0899595713238</v>
          </cell>
          <cell r="C23">
            <v>2.3820090958338147</v>
          </cell>
          <cell r="D23">
            <v>190.63919504497474</v>
          </cell>
          <cell r="E23">
            <v>196.64123060576475</v>
          </cell>
          <cell r="F23">
            <v>3.1005615138387732</v>
          </cell>
          <cell r="G23">
            <v>2.3820090958338147</v>
          </cell>
          <cell r="H23">
            <v>4.4881269748929364</v>
          </cell>
          <cell r="I23">
            <v>3.4149424846398047</v>
          </cell>
          <cell r="J23">
            <v>2.2402433360276142</v>
          </cell>
          <cell r="K23">
            <v>6.4805021962027087</v>
          </cell>
          <cell r="L23">
            <v>1.5453502202185776</v>
          </cell>
          <cell r="N23">
            <v>119.00291287719784</v>
          </cell>
          <cell r="O23">
            <v>101.30831702245679</v>
          </cell>
          <cell r="P23">
            <v>110.72718840386601</v>
          </cell>
          <cell r="Q23">
            <v>111.67178732417031</v>
          </cell>
          <cell r="R23">
            <v>4.8913510375347968E-2</v>
          </cell>
          <cell r="S23">
            <v>-1.7091213338704669E-2</v>
          </cell>
          <cell r="T23">
            <v>8.635256744103593</v>
          </cell>
          <cell r="U23">
            <v>3.0141419633628042</v>
          </cell>
          <cell r="V23">
            <v>2.3560887808914632</v>
          </cell>
          <cell r="W23">
            <v>2.1826636654426421</v>
          </cell>
          <cell r="X23">
            <v>27.615727335454199</v>
          </cell>
          <cell r="Y23">
            <v>5.0059664436213751</v>
          </cell>
          <cell r="Z23">
            <v>65.195642555481797</v>
          </cell>
          <cell r="AA23">
            <v>109.60159721453914</v>
          </cell>
          <cell r="AB23">
            <v>0.77552115999302007</v>
          </cell>
          <cell r="AC23">
            <v>0.93621575123763456</v>
          </cell>
          <cell r="AF23">
            <v>89.703356909052005</v>
          </cell>
          <cell r="AG23">
            <v>97.73991635018028</v>
          </cell>
          <cell r="AH23">
            <v>111.22201302646648</v>
          </cell>
          <cell r="AI23">
            <v>104.26389908688556</v>
          </cell>
          <cell r="AJ23">
            <v>-6.5142647775760292</v>
          </cell>
          <cell r="AK23">
            <v>0.17382102883733985</v>
          </cell>
          <cell r="AL23">
            <v>1.2542059437407493</v>
          </cell>
          <cell r="AM23">
            <v>2.7006156830383654</v>
          </cell>
          <cell r="AN23">
            <v>1.6567734834435743</v>
          </cell>
          <cell r="AO23">
            <v>73.039325407885443</v>
          </cell>
          <cell r="AP23">
            <v>68.960348841202162</v>
          </cell>
          <cell r="AQ23">
            <v>5.5846306683480291</v>
          </cell>
          <cell r="AR23">
            <v>3.8321367582917487</v>
          </cell>
          <cell r="AS23">
            <v>31.750033709235392</v>
          </cell>
          <cell r="AU23">
            <v>55.298735793464786</v>
          </cell>
          <cell r="AV23">
            <v>35.726432714528706</v>
          </cell>
          <cell r="AW23">
            <v>121.37324632717336</v>
          </cell>
          <cell r="AX23">
            <v>103.95469164391692</v>
          </cell>
          <cell r="AZ23">
            <v>70.578048932912694</v>
          </cell>
        </row>
        <row r="24">
          <cell r="A24">
            <v>2023</v>
          </cell>
          <cell r="B24">
            <v>113.11453376381876</v>
          </cell>
          <cell r="C24">
            <v>2.7473660670530364</v>
          </cell>
          <cell r="D24">
            <v>197.24963244736429</v>
          </cell>
          <cell r="E24">
            <v>205.00031595130011</v>
          </cell>
          <cell r="F24">
            <v>3.0491528163919979</v>
          </cell>
          <cell r="G24">
            <v>2.7473660670530364</v>
          </cell>
          <cell r="H24">
            <v>4.2509321772370434</v>
          </cell>
          <cell r="I24">
            <v>3.4675122294919758</v>
          </cell>
          <cell r="J24">
            <v>2.7771951200393552</v>
          </cell>
          <cell r="K24">
            <v>5.8324209559221574</v>
          </cell>
          <cell r="L24">
            <v>1.8489410177346954E-2</v>
          </cell>
          <cell r="N24">
            <v>122.18891923145327</v>
          </cell>
          <cell r="O24">
            <v>107.23754813975562</v>
          </cell>
          <cell r="P24">
            <v>113.5085726481943</v>
          </cell>
          <cell r="Q24">
            <v>114.66919925670858</v>
          </cell>
          <cell r="R24">
            <v>0.64765497381451542</v>
          </cell>
          <cell r="S24">
            <v>2.6772507304448467</v>
          </cell>
          <cell r="T24">
            <v>5.8526597732193153</v>
          </cell>
          <cell r="U24">
            <v>2.5119252863022856</v>
          </cell>
          <cell r="V24">
            <v>2.684126406822096</v>
          </cell>
          <cell r="W24">
            <v>2.1393762328269395</v>
          </cell>
          <cell r="X24">
            <v>27.613878200532131</v>
          </cell>
          <cell r="Y24">
            <v>5.1604360024783844</v>
          </cell>
          <cell r="Z24">
            <v>65.086309564162534</v>
          </cell>
          <cell r="AA24">
            <v>110.99951162147117</v>
          </cell>
          <cell r="AB24">
            <v>1.275450762086705</v>
          </cell>
          <cell r="AC24">
            <v>1.0550459538439583</v>
          </cell>
          <cell r="AF24">
            <v>91.302703338860326</v>
          </cell>
          <cell r="AG24">
            <v>100.33043761205874</v>
          </cell>
          <cell r="AH24">
            <v>114.53682877575855</v>
          </cell>
          <cell r="AI24">
            <v>106.91839478691443</v>
          </cell>
          <cell r="AJ24">
            <v>-0.96328888669796608</v>
          </cell>
          <cell r="AK24">
            <v>1.782928181193788</v>
          </cell>
          <cell r="AL24">
            <v>2.6504230396485973</v>
          </cell>
          <cell r="AM24">
            <v>2.980359426243484</v>
          </cell>
          <cell r="AN24">
            <v>2.5459394126598145</v>
          </cell>
          <cell r="AO24">
            <v>73.753303554980974</v>
          </cell>
          <cell r="AP24">
            <v>69.786329275893848</v>
          </cell>
          <cell r="AQ24">
            <v>5.3787072414049213</v>
          </cell>
          <cell r="AR24">
            <v>4.0753015886423993</v>
          </cell>
          <cell r="AS24">
            <v>32.595195960542029</v>
          </cell>
          <cell r="AW24">
            <v>121.32258053131564</v>
          </cell>
          <cell r="AX24">
            <v>104.08839168133338</v>
          </cell>
          <cell r="AZ24">
            <v>71.559743685556114</v>
          </cell>
        </row>
        <row r="25">
          <cell r="A25">
            <v>2024</v>
          </cell>
        </row>
      </sheetData>
      <sheetData sheetId="2">
        <row r="4">
          <cell r="B4" t="str">
            <v>Italia</v>
          </cell>
          <cell r="C4" t="str">
            <v>Italia</v>
          </cell>
          <cell r="D4" t="str">
            <v>Italia</v>
          </cell>
          <cell r="E4" t="str">
            <v>Italia</v>
          </cell>
          <cell r="H4" t="str">
            <v>Italia</v>
          </cell>
          <cell r="I4" t="str">
            <v>Italia</v>
          </cell>
          <cell r="AA4" t="str">
            <v>Italia</v>
          </cell>
          <cell r="AB4" t="str">
            <v>Italia</v>
          </cell>
          <cell r="AI4" t="str">
            <v>Italia</v>
          </cell>
          <cell r="AN4" t="str">
            <v>Italia</v>
          </cell>
          <cell r="AO4" t="str">
            <v>Italia</v>
          </cell>
          <cell r="AQ4" t="str">
            <v>Italia</v>
          </cell>
          <cell r="AU4" t="str">
            <v>Italia</v>
          </cell>
          <cell r="AV4" t="str">
            <v>Italia</v>
          </cell>
        </row>
        <row r="9">
          <cell r="AP9" t="str">
            <v>Tasso di occupazione</v>
          </cell>
        </row>
        <row r="10">
          <cell r="B10">
            <v>101.42157701240255</v>
          </cell>
          <cell r="C10">
            <v>-5.2809372082931016</v>
          </cell>
          <cell r="D10">
            <v>97.872255097475929</v>
          </cell>
          <cell r="E10">
            <v>96.66906466708258</v>
          </cell>
          <cell r="H10">
            <v>-14.808997641882094</v>
          </cell>
          <cell r="I10">
            <v>-19.158708167660677</v>
          </cell>
          <cell r="AA10">
            <v>104.55744048758932</v>
          </cell>
          <cell r="AB10">
            <v>-2.2426365295027839</v>
          </cell>
          <cell r="AI10">
            <v>103.40942427965867</v>
          </cell>
          <cell r="AN10">
            <v>-2.7384551402018786</v>
          </cell>
          <cell r="AO10">
            <v>61.776950919241322</v>
          </cell>
          <cell r="AP10">
            <v>56.920540928601724</v>
          </cell>
          <cell r="AQ10">
            <v>7.8612005260476518</v>
          </cell>
        </row>
        <row r="11">
          <cell r="B11">
            <v>103.15922867137584</v>
          </cell>
          <cell r="C11">
            <v>1.7132958391692155</v>
          </cell>
          <cell r="D11">
            <v>111.45925663822462</v>
          </cell>
          <cell r="E11">
            <v>112.5753570674111</v>
          </cell>
          <cell r="H11">
            <v>16.454377059618828</v>
          </cell>
          <cell r="I11">
            <v>13.882383242540698</v>
          </cell>
          <cell r="AA11">
            <v>103.7006987737583</v>
          </cell>
          <cell r="AB11">
            <v>-0.81939813162575925</v>
          </cell>
          <cell r="AI11">
            <v>102.54420686986875</v>
          </cell>
          <cell r="AN11">
            <v>-0.83669106159033335</v>
          </cell>
          <cell r="AO11">
            <v>61.511817649174859</v>
          </cell>
          <cell r="AP11">
            <v>56.275419291154293</v>
          </cell>
          <cell r="AQ11">
            <v>8.5128330752404633</v>
          </cell>
        </row>
        <row r="12">
          <cell r="B12">
            <v>103.888908296312</v>
          </cell>
          <cell r="C12">
            <v>0.7073333470344334</v>
          </cell>
          <cell r="D12">
            <v>119.4307704454945</v>
          </cell>
          <cell r="E12">
            <v>115.37605830826608</v>
          </cell>
          <cell r="H12">
            <v>2.4878457540027155</v>
          </cell>
          <cell r="I12">
            <v>7.1519531420740634</v>
          </cell>
          <cell r="AA12">
            <v>104.08752762385033</v>
          </cell>
          <cell r="AB12">
            <v>0.37302434281178964</v>
          </cell>
          <cell r="AI12">
            <v>102.63221669975891</v>
          </cell>
          <cell r="AN12">
            <v>8.5826232974683947E-2</v>
          </cell>
          <cell r="AO12">
            <v>61.590370079415145</v>
          </cell>
          <cell r="AP12">
            <v>56.346080462452363</v>
          </cell>
          <cell r="AQ12">
            <v>8.5147882862219397</v>
          </cell>
        </row>
        <row r="13">
          <cell r="B13">
            <v>100.79207783634804</v>
          </cell>
          <cell r="C13">
            <v>-2.9809057682377071</v>
          </cell>
          <cell r="D13">
            <v>121.56533403854583</v>
          </cell>
          <cell r="E13">
            <v>104.5459605581277</v>
          </cell>
          <cell r="H13">
            <v>-9.3867808529236925</v>
          </cell>
          <cell r="I13">
            <v>1.7872811044332249</v>
          </cell>
          <cell r="AA13">
            <v>103.56522538674571</v>
          </cell>
          <cell r="AB13">
            <v>-0.50179137599666301</v>
          </cell>
          <cell r="AI13">
            <v>101.27380410797571</v>
          </cell>
          <cell r="AN13">
            <v>-1.3235732750049856</v>
          </cell>
          <cell r="AO13">
            <v>62.906314016421682</v>
          </cell>
          <cell r="AP13">
            <v>56.071989206595973</v>
          </cell>
          <cell r="AQ13">
            <v>10.864290678423171</v>
          </cell>
          <cell r="AU13">
            <v>26.450547687195119</v>
          </cell>
          <cell r="AV13">
            <v>24.156095751480425</v>
          </cell>
        </row>
        <row r="14">
          <cell r="B14">
            <v>98.936429714076453</v>
          </cell>
          <cell r="C14">
            <v>-1.8410654508824953</v>
          </cell>
          <cell r="D14">
            <v>121.71954411211424</v>
          </cell>
          <cell r="E14">
            <v>101.67981531752362</v>
          </cell>
          <cell r="H14">
            <v>-2.7415169608686063</v>
          </cell>
          <cell r="I14">
            <v>0.12685365839533169</v>
          </cell>
          <cell r="AA14">
            <v>101.46392872600401</v>
          </cell>
          <cell r="AB14">
            <v>-2.028959675310682</v>
          </cell>
          <cell r="AI14">
            <v>98.807403029749011</v>
          </cell>
          <cell r="AN14">
            <v>-2.4353791189645313</v>
          </cell>
          <cell r="AO14">
            <v>62.726005879658352</v>
          </cell>
          <cell r="AP14">
            <v>54.98117457944565</v>
          </cell>
          <cell r="AQ14">
            <v>12.347081870749729</v>
          </cell>
        </row>
        <row r="15">
          <cell r="B15">
            <v>98.931930538021959</v>
          </cell>
          <cell r="C15">
            <v>-4.5475423638197121E-3</v>
          </cell>
          <cell r="D15">
            <v>124.482868296531</v>
          </cell>
          <cell r="E15">
            <v>104.39230784437393</v>
          </cell>
          <cell r="H15">
            <v>2.6676804224907258</v>
          </cell>
          <cell r="I15">
            <v>2.2702386905684602</v>
          </cell>
          <cell r="AA15">
            <v>101.79260584760006</v>
          </cell>
          <cell r="AB15">
            <v>0.32393494488431873</v>
          </cell>
          <cell r="AI15">
            <v>98.997028073860221</v>
          </cell>
          <cell r="AN15">
            <v>0.19191380230296762</v>
          </cell>
          <cell r="AO15">
            <v>63.419887888071557</v>
          </cell>
          <cell r="AP15">
            <v>55.291816303095466</v>
          </cell>
          <cell r="AQ15">
            <v>12.816281856759437</v>
          </cell>
        </row>
        <row r="16">
          <cell r="B16">
            <v>99.70192205764728</v>
          </cell>
          <cell r="C16">
            <v>0.77830435071657433</v>
          </cell>
          <cell r="D16">
            <v>129.14823915906135</v>
          </cell>
          <cell r="E16">
            <v>111.70872153040399</v>
          </cell>
          <cell r="H16">
            <v>7.0085754756348706</v>
          </cell>
          <cell r="I16">
            <v>3.7478015460062686</v>
          </cell>
          <cell r="AA16">
            <v>102.71590020936264</v>
          </cell>
          <cell r="AB16">
            <v>0.90703480284699545</v>
          </cell>
          <cell r="AI16">
            <v>99.659865391728772</v>
          </cell>
          <cell r="AN16">
            <v>0.66955274392077602</v>
          </cell>
          <cell r="AO16">
            <v>63.633288828979005</v>
          </cell>
          <cell r="AP16">
            <v>56.01482993179382</v>
          </cell>
          <cell r="AQ16">
            <v>11.972442470576336</v>
          </cell>
        </row>
        <row r="17">
          <cell r="B17">
            <v>100.99152926211103</v>
          </cell>
          <cell r="C17">
            <v>1.293462731559103</v>
          </cell>
          <cell r="D17">
            <v>131.54444908860987</v>
          </cell>
          <cell r="E17">
            <v>116.46495318436713</v>
          </cell>
          <cell r="H17">
            <v>4.2577084302845902</v>
          </cell>
          <cell r="I17">
            <v>1.8553949671720416</v>
          </cell>
          <cell r="AA17">
            <v>104.2383193102787</v>
          </cell>
          <cell r="AB17">
            <v>1.4821649791443736</v>
          </cell>
          <cell r="AI17">
            <v>101.01360113264823</v>
          </cell>
          <cell r="AN17">
            <v>1.3583559797099687</v>
          </cell>
          <cell r="AO17">
            <v>64.630514533613336</v>
          </cell>
          <cell r="AP17">
            <v>57.060959885953601</v>
          </cell>
          <cell r="AQ17">
            <v>11.712044538532846</v>
          </cell>
        </row>
        <row r="18">
          <cell r="B18">
            <v>102.67592561362257</v>
          </cell>
          <cell r="C18">
            <v>1.6678590410685645</v>
          </cell>
          <cell r="D18">
            <v>139.18212822183071</v>
          </cell>
          <cell r="E18">
            <v>122.8572890904766</v>
          </cell>
          <cell r="H18">
            <v>5.488634762073219</v>
          </cell>
          <cell r="I18">
            <v>5.8061584400843858</v>
          </cell>
          <cell r="AA18">
            <v>105.56415550340733</v>
          </cell>
          <cell r="AB18">
            <v>1.2719278302848691</v>
          </cell>
          <cell r="AI18">
            <v>101.80653993818052</v>
          </cell>
          <cell r="AN18">
            <v>0.78498221689080605</v>
          </cell>
          <cell r="AO18">
            <v>65.157101486133257</v>
          </cell>
          <cell r="AP18">
            <v>57.846741020389182</v>
          </cell>
          <cell r="AQ18">
            <v>11.219591263279046</v>
          </cell>
          <cell r="AU18">
            <v>28.448548480038266</v>
          </cell>
          <cell r="AV18">
            <v>24.56423901508786</v>
          </cell>
        </row>
        <row r="19">
          <cell r="B19">
            <v>103.62651056673958</v>
          </cell>
          <cell r="C19">
            <v>0.92581094101273909</v>
          </cell>
          <cell r="D19">
            <v>142.1775356188744</v>
          </cell>
          <cell r="E19">
            <v>127.9436021819301</v>
          </cell>
          <cell r="H19">
            <v>4.1400173559972941</v>
          </cell>
          <cell r="I19">
            <v>2.1521494428289989</v>
          </cell>
          <cell r="AA19">
            <v>106.60464135634292</v>
          </cell>
          <cell r="AB19">
            <v>0.98564313613251908</v>
          </cell>
          <cell r="AI19">
            <v>102.57184280679078</v>
          </cell>
          <cell r="AN19">
            <v>0.75172269784924417</v>
          </cell>
          <cell r="AO19">
            <v>65.433379497603426</v>
          </cell>
          <cell r="AP19">
            <v>58.526610968418588</v>
          </cell>
          <cell r="AQ19">
            <v>10.555420768749704</v>
          </cell>
        </row>
        <row r="20">
          <cell r="B20">
            <v>104.14488551494185</v>
          </cell>
          <cell r="C20">
            <v>0.50023391250677562</v>
          </cell>
          <cell r="D20">
            <v>145.76156158858859</v>
          </cell>
          <cell r="E20">
            <v>127.8781769108851</v>
          </cell>
          <cell r="H20">
            <v>-5.1136023942777165E-2</v>
          </cell>
          <cell r="I20">
            <v>2.520810305308463</v>
          </cell>
          <cell r="AA20">
            <v>107.30426950903974</v>
          </cell>
          <cell r="AB20">
            <v>0.65628301338043205</v>
          </cell>
          <cell r="AI20">
            <v>102.62201266151078</v>
          </cell>
          <cell r="AN20">
            <v>4.8911917098437563E-2</v>
          </cell>
          <cell r="AO20">
            <v>65.541144292977322</v>
          </cell>
          <cell r="AP20">
            <v>59.050753809024691</v>
          </cell>
          <cell r="AQ20">
            <v>9.9027726079052716</v>
          </cell>
        </row>
        <row r="21">
          <cell r="A21">
            <v>2020</v>
          </cell>
          <cell r="B21">
            <v>94.745112943171847</v>
          </cell>
          <cell r="C21">
            <v>-9.0256689277567794</v>
          </cell>
          <cell r="D21">
            <v>133.05137339781302</v>
          </cell>
          <cell r="E21">
            <v>118.65002756421912</v>
          </cell>
          <cell r="F21">
            <v>-8.8196488456846573</v>
          </cell>
          <cell r="H21">
            <v>-7.2163597961650954</v>
          </cell>
          <cell r="I21">
            <v>-8.7198490824693771</v>
          </cell>
          <cell r="J21">
            <v>-11.462173680626165</v>
          </cell>
          <cell r="K21">
            <v>-9.0831933645563971</v>
          </cell>
          <cell r="L21">
            <v>1.2560962794561092E-3</v>
          </cell>
          <cell r="R21">
            <v>-4.7383271138618399</v>
          </cell>
          <cell r="S21">
            <v>-11.150132241309919</v>
          </cell>
          <cell r="T21">
            <v>-6.3447614241791239</v>
          </cell>
          <cell r="U21">
            <v>-8.4895667734943618</v>
          </cell>
          <cell r="V21">
            <v>-8.8412942073394341</v>
          </cell>
          <cell r="AA21">
            <v>103.9418238509063</v>
          </cell>
          <cell r="AB21">
            <v>-3.1335618550109801</v>
          </cell>
          <cell r="AC21">
            <v>-3.7555009798959205</v>
          </cell>
          <cell r="AI21">
            <v>92.063384084251339</v>
          </cell>
          <cell r="AJ21">
            <v>-2.0432692307692291</v>
          </cell>
          <cell r="AK21">
            <v>-10.747825161616431</v>
          </cell>
          <cell r="AL21">
            <v>-8.7836931741987367</v>
          </cell>
          <cell r="AM21">
            <v>-10.901720667857241</v>
          </cell>
          <cell r="AN21">
            <v>-10.288853534851338</v>
          </cell>
          <cell r="AO21">
            <v>63.377973137534823</v>
          </cell>
          <cell r="AP21">
            <v>57.470792638959665</v>
          </cell>
          <cell r="AQ21">
            <v>9.3205576103801153</v>
          </cell>
          <cell r="AR21">
            <v>-2.6119963799355661</v>
          </cell>
          <cell r="AS21">
            <v>23.842124941497651</v>
          </cell>
        </row>
        <row r="22">
          <cell r="A22">
            <v>2021</v>
          </cell>
          <cell r="B22">
            <v>101.03977946207442</v>
          </cell>
          <cell r="C22">
            <v>6.6437901896619245</v>
          </cell>
          <cell r="D22">
            <v>149.46520034516809</v>
          </cell>
          <cell r="E22">
            <v>133.0843461969084</v>
          </cell>
          <cell r="F22">
            <v>6.5240691981578225</v>
          </cell>
          <cell r="H22">
            <v>12.16545746260087</v>
          </cell>
          <cell r="I22">
            <v>12.336458112520976</v>
          </cell>
          <cell r="J22">
            <v>5.3613033710263602</v>
          </cell>
          <cell r="K22">
            <v>17.027156255746956</v>
          </cell>
          <cell r="L22">
            <v>0.67583258223802289</v>
          </cell>
          <cell r="R22">
            <v>-0.78664424571326386</v>
          </cell>
          <cell r="S22">
            <v>11.868942435869002</v>
          </cell>
          <cell r="T22">
            <v>21.269494204013117</v>
          </cell>
          <cell r="U22">
            <v>4.492210882210923</v>
          </cell>
          <cell r="V22">
            <v>6.5504708927822453</v>
          </cell>
          <cell r="AA22">
            <v>104.72514196998534</v>
          </cell>
          <cell r="AB22">
            <v>0.75361205918671459</v>
          </cell>
          <cell r="AC22">
            <v>0.95039955359572659</v>
          </cell>
          <cell r="AI22">
            <v>99.025514347302931</v>
          </cell>
          <cell r="AJ22">
            <v>2.9693251533742249</v>
          </cell>
          <cell r="AK22">
            <v>10.402694566156967</v>
          </cell>
          <cell r="AL22">
            <v>18.920905615995288</v>
          </cell>
          <cell r="AM22">
            <v>6.3300160350225232</v>
          </cell>
          <cell r="AN22">
            <v>7.5623227760998279</v>
          </cell>
          <cell r="AO22">
            <v>64.342459067242345</v>
          </cell>
          <cell r="AP22">
            <v>58.23164762589181</v>
          </cell>
          <cell r="AQ22">
            <v>9.4973234314285513</v>
          </cell>
          <cell r="AR22">
            <v>3.6899351659981816</v>
          </cell>
          <cell r="AS22">
            <v>25.545371237285345</v>
          </cell>
          <cell r="AZ22">
            <v>66.949604471818702</v>
          </cell>
        </row>
        <row r="23">
          <cell r="A23">
            <v>2022</v>
          </cell>
          <cell r="B23">
            <v>103.31242324640296</v>
          </cell>
          <cell r="C23">
            <v>2.2492564774268864</v>
          </cell>
          <cell r="D23">
            <v>154.37010562355746</v>
          </cell>
          <cell r="E23">
            <v>139.54546193721805</v>
          </cell>
          <cell r="F23">
            <v>2.7802199692341878</v>
          </cell>
          <cell r="H23">
            <v>4.8549028679525819</v>
          </cell>
          <cell r="I23">
            <v>3.28163697440087</v>
          </cell>
          <cell r="J23">
            <v>2.0733977345922971</v>
          </cell>
          <cell r="K23">
            <v>6.0518098890871785</v>
          </cell>
          <cell r="L23">
            <v>1.5775275556358936</v>
          </cell>
          <cell r="R23">
            <v>-0.73097566142998893</v>
          </cell>
          <cell r="S23">
            <v>-0.60110155841757162</v>
          </cell>
          <cell r="T23">
            <v>8.5556619828572877</v>
          </cell>
          <cell r="U23">
            <v>2.6342299552108095</v>
          </cell>
          <cell r="V23">
            <v>2.2065668718830755</v>
          </cell>
          <cell r="AA23">
            <v>105.37832196676042</v>
          </cell>
          <cell r="AB23">
            <v>0.6237088673150426</v>
          </cell>
          <cell r="AC23">
            <v>1.0693629730399445</v>
          </cell>
          <cell r="AI23">
            <v>100.51456978744766</v>
          </cell>
          <cell r="AJ23">
            <v>-5.2406557832856642</v>
          </cell>
          <cell r="AK23">
            <v>-0.36564261080253013</v>
          </cell>
          <cell r="AL23">
            <v>0.88988116394430605</v>
          </cell>
          <cell r="AM23">
            <v>2.4855374064576496</v>
          </cell>
          <cell r="AN23">
            <v>1.5037088673150345</v>
          </cell>
          <cell r="AO23">
            <v>65.293622104524971</v>
          </cell>
          <cell r="AP23">
            <v>58.831913939602686</v>
          </cell>
          <cell r="AQ23">
            <v>9.8963849096594494</v>
          </cell>
          <cell r="AR23">
            <v>3.5732111905629527</v>
          </cell>
          <cell r="AS23">
            <v>26.201259232995554</v>
          </cell>
          <cell r="AU23">
            <v>35.466024366176185</v>
          </cell>
          <cell r="AV23">
            <v>34.45788186753456</v>
          </cell>
          <cell r="AZ23">
            <v>68.002753064071641</v>
          </cell>
        </row>
        <row r="24">
          <cell r="A24">
            <v>2023</v>
          </cell>
          <cell r="B24">
            <v>105.94456301008182</v>
          </cell>
          <cell r="C24">
            <v>2.5477475805607108</v>
          </cell>
          <cell r="D24">
            <v>159.54674301822271</v>
          </cell>
          <cell r="E24">
            <v>145.95571223160752</v>
          </cell>
          <cell r="F24">
            <v>2.7288055519797183</v>
          </cell>
          <cell r="H24">
            <v>4.5936644627494028</v>
          </cell>
          <cell r="I24">
            <v>3.3533936987053981</v>
          </cell>
          <cell r="J24">
            <v>2.6045358201239432</v>
          </cell>
          <cell r="K24">
            <v>5.615186609474021</v>
          </cell>
          <cell r="L24">
            <v>4.02780655302859E-2</v>
          </cell>
          <cell r="R24">
            <v>1.1229160323930953</v>
          </cell>
          <cell r="S24">
            <v>2.4041241256944845</v>
          </cell>
          <cell r="T24">
            <v>5.8139636233557335</v>
          </cell>
          <cell r="U24">
            <v>2.2925356163194355</v>
          </cell>
          <cell r="V24">
            <v>2.4826716644361424</v>
          </cell>
          <cell r="AA24">
            <v>106.59226856047312</v>
          </cell>
          <cell r="AB24">
            <v>1.1519889205444001</v>
          </cell>
          <cell r="AC24">
            <v>1.1118687043399023</v>
          </cell>
          <cell r="AI24">
            <v>102.9490215312325</v>
          </cell>
          <cell r="AJ24">
            <v>0.42369175422534155</v>
          </cell>
          <cell r="AK24">
            <v>1.3687969260901545</v>
          </cell>
          <cell r="AL24">
            <v>2.3104683054785413</v>
          </cell>
          <cell r="AM24">
            <v>2.7987496797210021</v>
          </cell>
          <cell r="AN24">
            <v>2.4219889205443934</v>
          </cell>
          <cell r="AO24">
            <v>66.293029819166435</v>
          </cell>
          <cell r="AP24">
            <v>59.756117667840847</v>
          </cell>
          <cell r="AQ24">
            <v>9.8606326625241341</v>
          </cell>
          <cell r="AR24">
            <v>3.8323917318547451</v>
          </cell>
          <cell r="AS24">
            <v>26.924521036833532</v>
          </cell>
          <cell r="AZ24">
            <v>68.897348326163538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0">
          <cell r="A10">
            <v>2009</v>
          </cell>
          <cell r="D10">
            <v>105.47983173630259</v>
          </cell>
          <cell r="E10">
            <v>107.86646541588217</v>
          </cell>
          <cell r="H10">
            <v>-21.936894814515451</v>
          </cell>
          <cell r="I10">
            <v>-23.167768960888381</v>
          </cell>
          <cell r="M10">
            <v>95.91388999890556</v>
          </cell>
          <cell r="N10">
            <v>86.640502770131164</v>
          </cell>
          <cell r="O10">
            <v>115.99985040261477</v>
          </cell>
          <cell r="P10">
            <v>107.87283697183986</v>
          </cell>
          <cell r="Q10">
            <v>103.13762983368946</v>
          </cell>
          <cell r="R10">
            <v>10.182937758408684</v>
          </cell>
          <cell r="S10">
            <v>-19.712739722291005</v>
          </cell>
          <cell r="T10">
            <v>-13.648933552737519</v>
          </cell>
          <cell r="U10">
            <v>-6.1253454178406219</v>
          </cell>
          <cell r="V10">
            <v>-8.8883322664464295</v>
          </cell>
          <cell r="W10">
            <v>4.7928257705448587</v>
          </cell>
          <cell r="X10">
            <v>18.372179782930179</v>
          </cell>
          <cell r="Y10">
            <v>7.2618240286505529</v>
          </cell>
          <cell r="Z10">
            <v>69.573170417874422</v>
          </cell>
          <cell r="AA10">
            <v>103.43545361835795</v>
          </cell>
          <cell r="AB10">
            <v>-1.9359904301107567</v>
          </cell>
          <cell r="AC10">
            <v>-7.6963819197473082E-2</v>
          </cell>
          <cell r="AD10">
            <v>0.50960854525290422</v>
          </cell>
          <cell r="AE10">
            <v>97.487758143495839</v>
          </cell>
          <cell r="AF10">
            <v>84.242714263662378</v>
          </cell>
          <cell r="AG10">
            <v>120.29763676972402</v>
          </cell>
          <cell r="AH10">
            <v>105.6267251640142</v>
          </cell>
          <cell r="AI10">
            <v>101.58080689358957</v>
          </cell>
          <cell r="AJ10">
            <v>2.2499997351102419</v>
          </cell>
          <cell r="AK10">
            <v>-7.1072045951920959</v>
          </cell>
          <cell r="AL10">
            <v>-9.6463663221706515</v>
          </cell>
          <cell r="AM10">
            <v>-4.9301572602225674</v>
          </cell>
          <cell r="AN10">
            <v>-5.244734785159566</v>
          </cell>
          <cell r="AO10">
            <v>71.597509883310579</v>
          </cell>
          <cell r="AP10">
            <v>67.442597909641762</v>
          </cell>
          <cell r="AQ10">
            <v>5.8031515068617496</v>
          </cell>
          <cell r="AR10">
            <v>-4.5169489674700802</v>
          </cell>
          <cell r="AS10">
            <v>25.474324081967705</v>
          </cell>
          <cell r="AT10">
            <v>23.968134571077002</v>
          </cell>
          <cell r="AU10">
            <v>22.861519728370897</v>
          </cell>
          <cell r="AV10">
            <v>18.683763625027073</v>
          </cell>
          <cell r="AW10">
            <v>100.15971826776305</v>
          </cell>
          <cell r="AX10">
            <v>86.605457317018363</v>
          </cell>
          <cell r="AY10">
            <v>-7.0895957312257281</v>
          </cell>
          <cell r="AZ10">
            <v>58.257208322839041</v>
          </cell>
        </row>
        <row r="11">
          <cell r="A11">
            <v>2010</v>
          </cell>
          <cell r="D11">
            <v>129.02018066978977</v>
          </cell>
          <cell r="E11">
            <v>139.69288329695948</v>
          </cell>
          <cell r="H11">
            <v>29.505386830253187</v>
          </cell>
          <cell r="I11">
            <v>22.317393331018565</v>
          </cell>
          <cell r="M11">
            <v>93.8727810147074</v>
          </cell>
          <cell r="N11">
            <v>96.926454623752818</v>
          </cell>
          <cell r="O11">
            <v>102.60329723445238</v>
          </cell>
          <cell r="P11">
            <v>105.93857009499921</v>
          </cell>
          <cell r="Q11">
            <v>103.13039150258368</v>
          </cell>
          <cell r="R11">
            <v>-2.1280640209894952</v>
          </cell>
          <cell r="S11">
            <v>11.871990033243062</v>
          </cell>
          <cell r="T11">
            <v>-11.54876762484205</v>
          </cell>
          <cell r="U11">
            <v>-1.7930991073736191</v>
          </cell>
          <cell r="V11">
            <v>-7.0181282209369478E-3</v>
          </cell>
          <cell r="W11">
            <v>4.6911606013992371</v>
          </cell>
          <cell r="X11">
            <v>20.554765695461167</v>
          </cell>
          <cell r="Y11">
            <v>6.4236236644019566</v>
          </cell>
          <cell r="Z11">
            <v>68.330450038737638</v>
          </cell>
          <cell r="AA11">
            <v>103.1721462547047</v>
          </cell>
          <cell r="AB11">
            <v>-0.25456200407334428</v>
          </cell>
          <cell r="AC11">
            <v>0.59925066907793312</v>
          </cell>
          <cell r="AD11">
            <v>0.10105636118860062</v>
          </cell>
          <cell r="AE11">
            <v>90.098833770964944</v>
          </cell>
          <cell r="AF11">
            <v>81.933326955841096</v>
          </cell>
          <cell r="AG11">
            <v>109.2818830769655</v>
          </cell>
          <cell r="AH11">
            <v>101.81961282160451</v>
          </cell>
          <cell r="AI11">
            <v>97.31058335134351</v>
          </cell>
          <cell r="AJ11">
            <v>-7.5793356142777153</v>
          </cell>
          <cell r="AK11">
            <v>-2.7413495968249157</v>
          </cell>
          <cell r="AL11">
            <v>-9.1570823738167828</v>
          </cell>
          <cell r="AM11">
            <v>-3.6043078458582567</v>
          </cell>
          <cell r="AN11">
            <v>-4.2037700554193203</v>
          </cell>
          <cell r="AO11">
            <v>71.953844503339099</v>
          </cell>
          <cell r="AP11">
            <v>67.203001772602946</v>
          </cell>
          <cell r="AQ11">
            <v>6.6026252850404381</v>
          </cell>
          <cell r="AR11">
            <v>-0.28371674505339728</v>
          </cell>
          <cell r="AS11">
            <v>25.336383384735278</v>
          </cell>
          <cell r="AT11">
            <v>23.819883225010855</v>
          </cell>
          <cell r="AU11">
            <v>28.637117181677173</v>
          </cell>
          <cell r="AV11">
            <v>25.804558863968513</v>
          </cell>
          <cell r="AW11">
            <v>98.306974871817232</v>
          </cell>
          <cell r="AX11">
            <v>84.601332185641454</v>
          </cell>
          <cell r="AY11">
            <v>0.24817563672687726</v>
          </cell>
          <cell r="AZ11">
            <v>58.40178852053355</v>
          </cell>
        </row>
        <row r="12">
          <cell r="A12">
            <v>2011</v>
          </cell>
          <cell r="D12">
            <v>143.89577551111449</v>
          </cell>
          <cell r="E12">
            <v>150.19078243805598</v>
          </cell>
          <cell r="H12">
            <v>7.514984939340108</v>
          </cell>
          <cell r="I12">
            <v>11.529665176486503</v>
          </cell>
          <cell r="M12">
            <v>103.56229557220448</v>
          </cell>
          <cell r="N12">
            <v>104.23817993847665</v>
          </cell>
          <cell r="O12">
            <v>100.09210498038065</v>
          </cell>
          <cell r="P12">
            <v>110.55451133717079</v>
          </cell>
          <cell r="Q12">
            <v>108.13722120294243</v>
          </cell>
          <cell r="R12">
            <v>10.321963888530128</v>
          </cell>
          <cell r="S12">
            <v>7.5435806902319102</v>
          </cell>
          <cell r="T12">
            <v>-2.4474771491344471</v>
          </cell>
          <cell r="U12">
            <v>4.3571866582985619</v>
          </cell>
          <cell r="V12">
            <v>4.8548537704652395</v>
          </cell>
          <cell r="W12">
            <v>4.9357567327859684</v>
          </cell>
          <cell r="X12">
            <v>21.08183859545171</v>
          </cell>
          <cell r="Y12">
            <v>5.9762678767231296</v>
          </cell>
          <cell r="Z12">
            <v>68.006136795039183</v>
          </cell>
          <cell r="AA12">
            <v>105.56570065052465</v>
          </cell>
          <cell r="AB12">
            <v>2.3199618140257394</v>
          </cell>
          <cell r="AC12">
            <v>0.9945224929155172</v>
          </cell>
          <cell r="AD12">
            <v>9.7629051091785435E-2</v>
          </cell>
          <cell r="AE12">
            <v>88.927266727431601</v>
          </cell>
          <cell r="AF12">
            <v>86.572188764484025</v>
          </cell>
          <cell r="AG12">
            <v>105.39532003096166</v>
          </cell>
          <cell r="AH12">
            <v>105.42994945979885</v>
          </cell>
          <cell r="AI12">
            <v>100.24928550673016</v>
          </cell>
          <cell r="AJ12">
            <v>-1.3003132166077846</v>
          </cell>
          <cell r="AK12">
            <v>5.6617520379016018</v>
          </cell>
          <cell r="AL12">
            <v>-3.5564568769981819</v>
          </cell>
          <cell r="AM12">
            <v>3.5458165064130576</v>
          </cell>
          <cell r="AN12">
            <v>3.0199203973285682</v>
          </cell>
          <cell r="AO12">
            <v>72.598564381929904</v>
          </cell>
          <cell r="AP12">
            <v>68.6950194559642</v>
          </cell>
          <cell r="AQ12">
            <v>5.3768899691042957</v>
          </cell>
          <cell r="AR12">
            <v>2.8927082586140074</v>
          </cell>
          <cell r="AS12">
            <v>26.483556920592026</v>
          </cell>
          <cell r="AT12">
            <v>25.284025382289251</v>
          </cell>
          <cell r="AU12">
            <v>31.203424045415943</v>
          </cell>
          <cell r="AV12">
            <v>27.832372201473181</v>
          </cell>
          <cell r="AW12">
            <v>102.48808146797022</v>
          </cell>
          <cell r="AX12">
            <v>86.49207827462277</v>
          </cell>
          <cell r="AY12">
            <v>2.4774168319636747</v>
          </cell>
          <cell r="AZ12">
            <v>59.848644259509079</v>
          </cell>
        </row>
        <row r="13">
          <cell r="A13">
            <v>2012</v>
          </cell>
          <cell r="D13">
            <v>143.09744717014681</v>
          </cell>
          <cell r="E13">
            <v>146.64643554564159</v>
          </cell>
          <cell r="H13">
            <v>-2.3598964163304759</v>
          </cell>
          <cell r="I13">
            <v>-0.55479623229522934</v>
          </cell>
          <cell r="M13">
            <v>94.663146160552458</v>
          </cell>
          <cell r="N13">
            <v>97.205009796250835</v>
          </cell>
          <cell r="O13">
            <v>83.835270759929898</v>
          </cell>
          <cell r="P13">
            <v>108.45074723608826</v>
          </cell>
          <cell r="Q13">
            <v>103.69134518210512</v>
          </cell>
          <cell r="R13">
            <v>-8.5930399306835099</v>
          </cell>
          <cell r="S13">
            <v>-6.7472111911172306</v>
          </cell>
          <cell r="T13">
            <v>-16.241874644995548</v>
          </cell>
          <cell r="U13">
            <v>-1.90292017542949</v>
          </cell>
          <cell r="V13">
            <v>-4.1113281545247631</v>
          </cell>
          <cell r="W13">
            <v>4.7050658842441386</v>
          </cell>
          <cell r="X13">
            <v>20.502320080235634</v>
          </cell>
          <cell r="Y13">
            <v>5.2202307565623309</v>
          </cell>
          <cell r="Z13">
            <v>69.572383278957886</v>
          </cell>
          <cell r="AA13">
            <v>101.87873326331344</v>
          </cell>
          <cell r="AB13">
            <v>-3.492580795174105</v>
          </cell>
          <cell r="AC13">
            <v>8.1588074453664561E-2</v>
          </cell>
          <cell r="AD13">
            <v>-0.1405215506493751</v>
          </cell>
          <cell r="AE13">
            <v>86.703096539162146</v>
          </cell>
          <cell r="AF13">
            <v>84.233573041432834</v>
          </cell>
          <cell r="AG13">
            <v>96.538815183897128</v>
          </cell>
          <cell r="AH13">
            <v>105.80369179612566</v>
          </cell>
          <cell r="AI13">
            <v>99.213495525910915</v>
          </cell>
          <cell r="AJ13">
            <v>-2.5011116051578353</v>
          </cell>
          <cell r="AK13">
            <v>-2.7013475764293138</v>
          </cell>
          <cell r="AL13">
            <v>-8.4031291374823684</v>
          </cell>
          <cell r="AM13">
            <v>0.35449351748890745</v>
          </cell>
          <cell r="AN13">
            <v>-1.0332143272479555</v>
          </cell>
          <cell r="AO13">
            <v>72.760039688713803</v>
          </cell>
          <cell r="AP13">
            <v>66.389081365801189</v>
          </cell>
          <cell r="AQ13">
            <v>8.756122660418054</v>
          </cell>
          <cell r="AR13">
            <v>-1.9862744871943283</v>
          </cell>
          <cell r="AS13">
            <v>25.357642670325614</v>
          </cell>
          <cell r="AT13">
            <v>24.520819425080834</v>
          </cell>
          <cell r="AU13">
            <v>32.579454112802338</v>
          </cell>
          <cell r="AV13">
            <v>28.943879676318414</v>
          </cell>
          <cell r="AW13">
            <v>101.22989823417399</v>
          </cell>
          <cell r="AX13">
            <v>87.965670241139634</v>
          </cell>
          <cell r="AY13">
            <v>-0.64113968070935723</v>
          </cell>
          <cell r="AZ13">
            <v>59.464930852794787</v>
          </cell>
        </row>
        <row r="14">
          <cell r="A14">
            <v>2013</v>
          </cell>
          <cell r="D14">
            <v>143.44604541563044</v>
          </cell>
          <cell r="E14">
            <v>146.27184946712848</v>
          </cell>
          <cell r="H14">
            <v>-0.25543483352961083</v>
          </cell>
          <cell r="I14">
            <v>0.24360898980195778</v>
          </cell>
          <cell r="M14">
            <v>105.79277609280885</v>
          </cell>
          <cell r="N14">
            <v>97.347325702666538</v>
          </cell>
          <cell r="O14">
            <v>74.854573852226423</v>
          </cell>
          <cell r="P14">
            <v>107.26964188408688</v>
          </cell>
          <cell r="Q14">
            <v>102.93055748460365</v>
          </cell>
          <cell r="R14">
            <v>11.757088564730456</v>
          </cell>
          <cell r="S14">
            <v>0.14640799554881401</v>
          </cell>
          <cell r="T14">
            <v>-10.712313357250958</v>
          </cell>
          <cell r="U14">
            <v>-1.0890707368112706</v>
          </cell>
          <cell r="V14">
            <v>-0.73370414489788427</v>
          </cell>
          <cell r="W14">
            <v>5.29710976116107</v>
          </cell>
          <cell r="X14">
            <v>20.684097194557278</v>
          </cell>
          <cell r="Y14">
            <v>4.6954741685450063</v>
          </cell>
          <cell r="Z14">
            <v>69.323318875736646</v>
          </cell>
          <cell r="AA14">
            <v>96.585397532144412</v>
          </cell>
          <cell r="AB14">
            <v>-5.1957219741709864</v>
          </cell>
          <cell r="AC14">
            <v>-1.6602872228089316</v>
          </cell>
          <cell r="AD14">
            <v>-0.81383645611535771</v>
          </cell>
          <cell r="AE14">
            <v>83.514808068542166</v>
          </cell>
          <cell r="AF14">
            <v>83.018453722304301</v>
          </cell>
          <cell r="AG14">
            <v>89.351700731800491</v>
          </cell>
          <cell r="AH14">
            <v>103.22814016774439</v>
          </cell>
          <cell r="AI14">
            <v>96.552045162126916</v>
          </cell>
          <cell r="AJ14">
            <v>-3.677248677248679</v>
          </cell>
          <cell r="AK14">
            <v>-1.4425593920025515</v>
          </cell>
          <cell r="AL14">
            <v>-7.4447924789690862</v>
          </cell>
          <cell r="AM14">
            <v>-2.4342738751915616</v>
          </cell>
          <cell r="AN14">
            <v>-2.6825487295616179</v>
          </cell>
          <cell r="AO14">
            <v>72.13910840980698</v>
          </cell>
          <cell r="AP14">
            <v>63.456118301198842</v>
          </cell>
          <cell r="AQ14">
            <v>12.036453319164837</v>
          </cell>
          <cell r="AR14">
            <v>0.59494004436526637</v>
          </cell>
          <cell r="AS14">
            <v>25.157449458827845</v>
          </cell>
          <cell r="AT14">
            <v>24.732882936471466</v>
          </cell>
          <cell r="AU14">
            <v>32.296079499195962</v>
          </cell>
          <cell r="AV14">
            <v>28.07643617767204</v>
          </cell>
          <cell r="AW14">
            <v>102.76716990014776</v>
          </cell>
          <cell r="AX14">
            <v>92.152066651341315</v>
          </cell>
          <cell r="AY14">
            <v>4.7065574699671542</v>
          </cell>
          <cell r="AZ14">
            <v>62.263681997857809</v>
          </cell>
        </row>
        <row r="15">
          <cell r="A15">
            <v>2014</v>
          </cell>
          <cell r="D15">
            <v>148.29447159719984</v>
          </cell>
          <cell r="E15">
            <v>142.00580385941711</v>
          </cell>
          <cell r="H15">
            <v>-2.916518539454227</v>
          </cell>
          <cell r="I15">
            <v>3.3799650366946432</v>
          </cell>
          <cell r="M15">
            <v>105.86286967960619</v>
          </cell>
          <cell r="N15">
            <v>97.563592299093344</v>
          </cell>
          <cell r="O15">
            <v>68.174427234640973</v>
          </cell>
          <cell r="P15">
            <v>108.61703271928519</v>
          </cell>
          <cell r="Q15">
            <v>103.44642969816466</v>
          </cell>
          <cell r="R15">
            <v>6.6255551074534402E-2</v>
          </cell>
          <cell r="S15">
            <v>0.22215977158670519</v>
          </cell>
          <cell r="T15">
            <v>-8.9241662517149827</v>
          </cell>
          <cell r="U15">
            <v>1.2560784314487483</v>
          </cell>
          <cell r="V15">
            <v>0.50118470760074363</v>
          </cell>
          <cell r="W15">
            <v>5.2741859768579165</v>
          </cell>
          <cell r="X15">
            <v>20.626671215818714</v>
          </cell>
          <cell r="Y15">
            <v>4.255116255474646</v>
          </cell>
          <cell r="Z15">
            <v>69.844026551848742</v>
          </cell>
          <cell r="AA15">
            <v>97.89295310768928</v>
          </cell>
          <cell r="AB15">
            <v>1.3537818437923788</v>
          </cell>
          <cell r="AC15">
            <v>0.30468285419131824</v>
          </cell>
          <cell r="AD15">
            <v>-0.3783579012281213</v>
          </cell>
          <cell r="AE15">
            <v>80.012057974971185</v>
          </cell>
          <cell r="AF15">
            <v>81.933170469496659</v>
          </cell>
          <cell r="AG15">
            <v>85.255238285188753</v>
          </cell>
          <cell r="AH15">
            <v>102.77336213334753</v>
          </cell>
          <cell r="AI15">
            <v>95.480560186968475</v>
          </cell>
          <cell r="AJ15">
            <v>-4.1941664892484853</v>
          </cell>
          <cell r="AK15">
            <v>-1.3072795314134855</v>
          </cell>
          <cell r="AL15">
            <v>-4.5846496631415601</v>
          </cell>
          <cell r="AM15">
            <v>-0.44055626078106647</v>
          </cell>
          <cell r="AN15">
            <v>-1.1097486059039374</v>
          </cell>
          <cell r="AO15">
            <v>72.633719320302376</v>
          </cell>
          <cell r="AP15">
            <v>64.55944145727824</v>
          </cell>
          <cell r="AQ15">
            <v>11.116431787580565</v>
          </cell>
          <cell r="AR15">
            <v>0.46426528247449639</v>
          </cell>
          <cell r="AS15">
            <v>25.318793791178891</v>
          </cell>
          <cell r="AT15">
            <v>25.004159160908149</v>
          </cell>
          <cell r="AU15">
            <v>33.061662672044868</v>
          </cell>
          <cell r="AV15">
            <v>26.31447696351556</v>
          </cell>
          <cell r="AW15">
            <v>103.11222878734307</v>
          </cell>
          <cell r="AX15">
            <v>91.380757856540811</v>
          </cell>
          <cell r="AY15">
            <v>-0.84120900146151811</v>
          </cell>
          <cell r="AZ15">
            <v>61.739914300250454</v>
          </cell>
        </row>
        <row r="16">
          <cell r="A16">
            <v>2015</v>
          </cell>
          <cell r="D16">
            <v>149.79597994654739</v>
          </cell>
          <cell r="E16">
            <v>133.59990962750442</v>
          </cell>
          <cell r="H16">
            <v>-5.9194018860203368</v>
          </cell>
          <cell r="I16">
            <v>1.0125180886216389</v>
          </cell>
          <cell r="M16">
            <v>111.38524487685218</v>
          </cell>
          <cell r="N16">
            <v>100.12314017524186</v>
          </cell>
          <cell r="O16">
            <v>67.384208525946988</v>
          </cell>
          <cell r="P16">
            <v>107.90679207299955</v>
          </cell>
          <cell r="Q16">
            <v>103.76735758495869</v>
          </cell>
          <cell r="R16">
            <v>5.2165364626515887</v>
          </cell>
          <cell r="S16">
            <v>2.6234662088926441</v>
          </cell>
          <cell r="T16">
            <v>-1.1591130879240352</v>
          </cell>
          <cell r="U16">
            <v>-0.6538943557049981</v>
          </cell>
          <cell r="V16">
            <v>0.31023582711402486</v>
          </cell>
          <cell r="W16">
            <v>5.5321530905510814</v>
          </cell>
          <cell r="X16">
            <v>21.102337952497777</v>
          </cell>
          <cell r="Y16">
            <v>4.1927871182556062</v>
          </cell>
          <cell r="Z16">
            <v>69.172721838695537</v>
          </cell>
          <cell r="AA16">
            <v>98.477091037430654</v>
          </cell>
          <cell r="AB16">
            <v>0.59671090839275021</v>
          </cell>
          <cell r="AC16">
            <v>-0.19273339203375039</v>
          </cell>
          <cell r="AD16">
            <v>-0.95842055098966927</v>
          </cell>
          <cell r="AE16">
            <v>81.570728865662616</v>
          </cell>
          <cell r="AF16">
            <v>77.678123288891172</v>
          </cell>
          <cell r="AG16">
            <v>82.983459362669834</v>
          </cell>
          <cell r="AH16">
            <v>102.81356772478328</v>
          </cell>
          <cell r="AI16">
            <v>94.576444321703818</v>
          </cell>
          <cell r="AJ16">
            <v>1.9480449948918954</v>
          </cell>
          <cell r="AK16">
            <v>-5.1933144491089989</v>
          </cell>
          <cell r="AL16">
            <v>-2.6646795765434939</v>
          </cell>
          <cell r="AM16">
            <v>3.9120634570255497E-2</v>
          </cell>
          <cell r="AN16">
            <v>-0.94691093505762103</v>
          </cell>
          <cell r="AO16">
            <v>73.195248190299807</v>
          </cell>
          <cell r="AP16">
            <v>65.57314114753872</v>
          </cell>
          <cell r="AQ16">
            <v>10.413390529046952</v>
          </cell>
          <cell r="AR16">
            <v>1.1487182587698319</v>
          </cell>
          <cell r="AS16">
            <v>25.482152580589663</v>
          </cell>
          <cell r="AT16">
            <v>25.482152580589663</v>
          </cell>
          <cell r="AU16">
            <v>32.742244491435955</v>
          </cell>
          <cell r="AV16">
            <v>23.721281614466339</v>
          </cell>
          <cell r="AW16">
            <v>103.14041887986012</v>
          </cell>
          <cell r="AX16">
            <v>91.520776919272365</v>
          </cell>
          <cell r="AY16">
            <v>-0.28477579305710155</v>
          </cell>
          <cell r="AZ16">
            <v>61.564093969669145</v>
          </cell>
        </row>
        <row r="17">
          <cell r="A17">
            <v>2016</v>
          </cell>
          <cell r="D17">
            <v>141.35719938731702</v>
          </cell>
          <cell r="E17">
            <v>142.69344513799788</v>
          </cell>
          <cell r="H17">
            <v>6.8065431599823256</v>
          </cell>
          <cell r="I17">
            <v>-5.633516041112463</v>
          </cell>
          <cell r="M17">
            <v>115.32373088970897</v>
          </cell>
          <cell r="N17">
            <v>102.10811405194754</v>
          </cell>
          <cell r="O17">
            <v>67.636484400424777</v>
          </cell>
          <cell r="P17">
            <v>109.14956845305605</v>
          </cell>
          <cell r="Q17">
            <v>105.24743408928933</v>
          </cell>
          <cell r="R17">
            <v>3.5359135917968132</v>
          </cell>
          <cell r="S17">
            <v>1.982532582609231</v>
          </cell>
          <cell r="T17">
            <v>0.37438426598221941</v>
          </cell>
          <cell r="U17">
            <v>1.1517128404815891</v>
          </cell>
          <cell r="V17">
            <v>1.426341133452147</v>
          </cell>
          <cell r="W17">
            <v>5.6472166693487971</v>
          </cell>
          <cell r="X17">
            <v>21.218056806152958</v>
          </cell>
          <cell r="Y17">
            <v>4.1493010656818949</v>
          </cell>
          <cell r="Z17">
            <v>68.985425458816351</v>
          </cell>
          <cell r="AA17">
            <v>99.542207121814641</v>
          </cell>
          <cell r="AB17">
            <v>1.0815876801023139</v>
          </cell>
          <cell r="AC17">
            <v>0.22957315417844182</v>
          </cell>
          <cell r="AD17">
            <v>-0.34109547400306139</v>
          </cell>
          <cell r="AE17">
            <v>82.883979097735619</v>
          </cell>
          <cell r="AF17">
            <v>79.337956214555277</v>
          </cell>
          <cell r="AG17">
            <v>81.531648599993559</v>
          </cell>
          <cell r="AH17">
            <v>104.58298629074937</v>
          </cell>
          <cell r="AI17">
            <v>96.06255289444475</v>
          </cell>
          <cell r="AJ17">
            <v>1.6099527984306361</v>
          </cell>
          <cell r="AK17">
            <v>2.1368087376300915</v>
          </cell>
          <cell r="AL17">
            <v>-1.7495182459570713</v>
          </cell>
          <cell r="AM17">
            <v>1.7209971457294193</v>
          </cell>
          <cell r="AN17">
            <v>1.5713305605843164</v>
          </cell>
          <cell r="AO17">
            <v>73.614380149183305</v>
          </cell>
          <cell r="AP17">
            <v>66.509232144284937</v>
          </cell>
          <cell r="AQ17">
            <v>9.6518479005045137</v>
          </cell>
          <cell r="AR17">
            <v>0.99970228569332686</v>
          </cell>
          <cell r="AS17">
            <v>25.950594481232429</v>
          </cell>
          <cell r="AT17">
            <v>26.168638810895615</v>
          </cell>
          <cell r="AU17">
            <v>29.98370881136449</v>
          </cell>
          <cell r="AV17">
            <v>23.811791263607709</v>
          </cell>
          <cell r="AW17">
            <v>103.30846376633207</v>
          </cell>
          <cell r="AX17">
            <v>91.8352660039493</v>
          </cell>
          <cell r="AY17">
            <v>0.34106454129005925</v>
          </cell>
          <cell r="AZ17">
            <v>61.774067264366174</v>
          </cell>
        </row>
        <row r="18">
          <cell r="A18">
            <v>2017</v>
          </cell>
          <cell r="D18">
            <v>154.48172277950468</v>
          </cell>
          <cell r="E18">
            <v>159.85749086961872</v>
          </cell>
          <cell r="H18">
            <v>12.028615410484743</v>
          </cell>
          <cell r="I18">
            <v>9.2846515416781905</v>
          </cell>
          <cell r="M18">
            <v>103.95555217320208</v>
          </cell>
          <cell r="N18">
            <v>102.98538627504649</v>
          </cell>
          <cell r="O18">
            <v>67.736040428847986</v>
          </cell>
          <cell r="P18">
            <v>110.5116946146979</v>
          </cell>
          <cell r="Q18">
            <v>105.76590729145686</v>
          </cell>
          <cell r="R18">
            <v>-9.8576230831267324</v>
          </cell>
          <cell r="S18">
            <v>0.85916014730487156</v>
          </cell>
          <cell r="T18">
            <v>0.14719278996495611</v>
          </cell>
          <cell r="U18">
            <v>1.2479446148499385</v>
          </cell>
          <cell r="V18">
            <v>0.49262312820630427</v>
          </cell>
          <cell r="W18">
            <v>5.0655811112647493</v>
          </cell>
          <cell r="X18">
            <v>21.295447594160049</v>
          </cell>
          <cell r="Y18">
            <v>4.1350383822533301</v>
          </cell>
          <cell r="Z18">
            <v>69.503932912321872</v>
          </cell>
          <cell r="AA18">
            <v>100.02449424487088</v>
          </cell>
          <cell r="AB18">
            <v>0.48450515314177878</v>
          </cell>
          <cell r="AC18">
            <v>-1.1499330414186493</v>
          </cell>
          <cell r="AD18">
            <v>0.17711539338423066</v>
          </cell>
          <cell r="AE18">
            <v>86.519175114274717</v>
          </cell>
          <cell r="AF18">
            <v>79.888057558673196</v>
          </cell>
          <cell r="AG18">
            <v>78.87263079189826</v>
          </cell>
          <cell r="AH18">
            <v>105.74566532026441</v>
          </cell>
          <cell r="AI18">
            <v>97.015346887631196</v>
          </cell>
          <cell r="AJ18">
            <v>4.3858850119303794</v>
          </cell>
          <cell r="AK18">
            <v>0.69336465213483134</v>
          </cell>
          <cell r="AL18">
            <v>-3.2613320762601372</v>
          </cell>
          <cell r="AM18">
            <v>1.1117286575492269</v>
          </cell>
          <cell r="AN18">
            <v>0.99184746238567545</v>
          </cell>
          <cell r="AO18">
            <v>72.639208848109789</v>
          </cell>
          <cell r="AP18">
            <v>66.713313254129318</v>
          </cell>
          <cell r="AQ18">
            <v>8.157984768765365</v>
          </cell>
          <cell r="AR18">
            <v>1.8666732028349786</v>
          </cell>
          <cell r="AS18">
            <v>26.154752569584105</v>
          </cell>
          <cell r="AT18">
            <v>26.5987842990275</v>
          </cell>
          <cell r="AU18">
            <v>32.908151446711081</v>
          </cell>
          <cell r="AV18">
            <v>27.193422725867222</v>
          </cell>
          <cell r="AW18">
            <v>102.45161433253959</v>
          </cell>
          <cell r="AX18">
            <v>91.691729285789734</v>
          </cell>
          <cell r="AY18">
            <v>8.0788327037728536E-3</v>
          </cell>
          <cell r="AZ18">
            <v>61.779057887914774</v>
          </cell>
        </row>
        <row r="19">
          <cell r="A19">
            <v>2018</v>
          </cell>
          <cell r="D19">
            <v>164.28789056128329</v>
          </cell>
          <cell r="E19">
            <v>159.58621921517599</v>
          </cell>
          <cell r="H19">
            <v>-0.16969592914728437</v>
          </cell>
          <cell r="I19">
            <v>6.3477851006200625</v>
          </cell>
          <cell r="M19">
            <v>109.86624245224165</v>
          </cell>
          <cell r="N19">
            <v>103.34041417473703</v>
          </cell>
          <cell r="O19">
            <v>69.037909114780888</v>
          </cell>
          <cell r="P19">
            <v>110.26188039385711</v>
          </cell>
          <cell r="Q19">
            <v>106.06606070097715</v>
          </cell>
          <cell r="R19">
            <v>5.6857860455511666</v>
          </cell>
          <cell r="S19">
            <v>0.34473619270831701</v>
          </cell>
          <cell r="T19">
            <v>1.9219734098576913</v>
          </cell>
          <cell r="U19">
            <v>-0.22605229402351545</v>
          </cell>
          <cell r="V19">
            <v>0.28379032261613979</v>
          </cell>
          <cell r="W19">
            <v>5.3384492129709278</v>
          </cell>
          <cell r="X19">
            <v>21.308389561934238</v>
          </cell>
          <cell r="Y19">
            <v>4.2025861875477863</v>
          </cell>
          <cell r="Z19">
            <v>69.150575037547029</v>
          </cell>
          <cell r="AA19">
            <v>100.95161426434773</v>
          </cell>
          <cell r="AB19">
            <v>0.92689298403962894</v>
          </cell>
          <cell r="AC19">
            <v>-8.71261698775605E-2</v>
          </cell>
          <cell r="AD19">
            <v>-0.24258439054503089</v>
          </cell>
          <cell r="AE19">
            <v>105.08883951506903</v>
          </cell>
          <cell r="AF19">
            <v>79.70524611578341</v>
          </cell>
          <cell r="AG19">
            <v>77.671713557212442</v>
          </cell>
          <cell r="AH19">
            <v>106.99850356517292</v>
          </cell>
          <cell r="AI19">
            <v>99.100377459344614</v>
          </cell>
          <cell r="AJ19">
            <v>21.463062235934949</v>
          </cell>
          <cell r="AK19">
            <v>-0.22883450727978483</v>
          </cell>
          <cell r="AL19">
            <v>-1.5226032435185055</v>
          </cell>
          <cell r="AM19">
            <v>1.1847655798600698</v>
          </cell>
          <cell r="AN19">
            <v>2.1491760207057009</v>
          </cell>
          <cell r="AO19">
            <v>72.752407070910877</v>
          </cell>
          <cell r="AP19">
            <v>67.495407597267942</v>
          </cell>
          <cell r="AQ19">
            <v>7.2258770332079854</v>
          </cell>
          <cell r="AR19">
            <v>1.5489621669422471</v>
          </cell>
          <cell r="AS19">
            <v>26.287129621641309</v>
          </cell>
          <cell r="AT19">
            <v>26.964802395905309</v>
          </cell>
          <cell r="AU19">
            <v>35.248605281081552</v>
          </cell>
          <cell r="AV19">
            <v>27.491154697157164</v>
          </cell>
          <cell r="AW19">
            <v>101.57282376780377</v>
          </cell>
          <cell r="AX19">
            <v>90.946442594371248</v>
          </cell>
          <cell r="AY19">
            <v>-0.63719653147867872</v>
          </cell>
          <cell r="AZ19">
            <v>61.385403873872775</v>
          </cell>
        </row>
        <row r="20">
          <cell r="A20">
            <v>2019</v>
          </cell>
          <cell r="D20">
            <v>163.0268652586972</v>
          </cell>
          <cell r="E20">
            <v>159.70294148343061</v>
          </cell>
          <cell r="H20">
            <v>7.3140568671048456E-2</v>
          </cell>
          <cell r="I20">
            <v>-0.76757045104044463</v>
          </cell>
          <cell r="M20">
            <v>95.636505397984294</v>
          </cell>
          <cell r="N20">
            <v>105.10016437528753</v>
          </cell>
          <cell r="O20">
            <v>66.615119429521954</v>
          </cell>
          <cell r="P20">
            <v>108.00547506583392</v>
          </cell>
          <cell r="Q20">
            <v>104.06018095498494</v>
          </cell>
          <cell r="R20">
            <v>-12.951873784563951</v>
          </cell>
          <cell r="S20">
            <v>1.7028673773021197</v>
          </cell>
          <cell r="T20">
            <v>-3.50936132962959</v>
          </cell>
          <cell r="U20">
            <v>-2.0464056299087985</v>
          </cell>
          <cell r="V20">
            <v>-1.8911607848312584</v>
          </cell>
          <cell r="W20">
            <v>4.7365966675665279</v>
          </cell>
          <cell r="X20">
            <v>22.088981329077072</v>
          </cell>
          <cell r="Y20">
            <v>4.1332690157959435</v>
          </cell>
          <cell r="Z20">
            <v>69.041152987560466</v>
          </cell>
          <cell r="AA20">
            <v>103.69973297948469</v>
          </cell>
          <cell r="AB20">
            <v>2.7222137408727809</v>
          </cell>
          <cell r="AC20">
            <v>1.9302494677307713</v>
          </cell>
          <cell r="AD20">
            <v>-0.66376559891803133</v>
          </cell>
          <cell r="AE20">
            <v>109.01962639667558</v>
          </cell>
          <cell r="AF20">
            <v>79.826480391189307</v>
          </cell>
          <cell r="AG20">
            <v>76.486230687689954</v>
          </cell>
          <cell r="AH20">
            <v>105.71924036572737</v>
          </cell>
          <cell r="AI20">
            <v>98.512310610900897</v>
          </cell>
          <cell r="AJ20">
            <v>3.7404418011894647</v>
          </cell>
          <cell r="AK20">
            <v>0.15210325708017169</v>
          </cell>
          <cell r="AL20">
            <v>-1.5262736139447508</v>
          </cell>
          <cell r="AM20">
            <v>-1.1955898043623958</v>
          </cell>
          <cell r="AN20">
            <v>-0.59340525588308379</v>
          </cell>
          <cell r="AO20">
            <v>74.652225814944657</v>
          </cell>
          <cell r="AP20">
            <v>69.796059086958593</v>
          </cell>
          <cell r="AQ20">
            <v>6.5050528299370667</v>
          </cell>
          <cell r="AR20">
            <v>0.22265892765871431</v>
          </cell>
          <cell r="AS20">
            <v>25.85866881143642</v>
          </cell>
          <cell r="AT20">
            <v>26.74820558725769</v>
          </cell>
          <cell r="AU20">
            <v>35.583977243949747</v>
          </cell>
          <cell r="AV20">
            <v>27.742488572286216</v>
          </cell>
          <cell r="AW20">
            <v>99.149282097566896</v>
          </cell>
          <cell r="AX20">
            <v>86.975158635207279</v>
          </cell>
          <cell r="AY20">
            <v>-4.4911167289888869</v>
          </cell>
          <cell r="AZ20">
            <v>58.628513731335886</v>
          </cell>
        </row>
        <row r="21">
          <cell r="A21">
            <v>2020</v>
          </cell>
          <cell r="D21">
            <v>141.13105070595932</v>
          </cell>
          <cell r="E21">
            <v>149.39441262735471</v>
          </cell>
          <cell r="H21">
            <v>-6.454814645443097</v>
          </cell>
          <cell r="I21">
            <v>-13.430801431403804</v>
          </cell>
          <cell r="M21">
            <v>93.488094334492416</v>
          </cell>
          <cell r="N21">
            <v>91.236993485701362</v>
          </cell>
          <cell r="O21">
            <v>63.822935215706224</v>
          </cell>
          <cell r="P21">
            <v>98.394858379284713</v>
          </cell>
          <cell r="Q21">
            <v>94.344340743237296</v>
          </cell>
          <cell r="R21">
            <v>-2.2464340939178151</v>
          </cell>
          <cell r="S21">
            <v>-13.190436924612314</v>
          </cell>
          <cell r="T21">
            <v>-4.1915172377193439</v>
          </cell>
          <cell r="U21">
            <v>-8.898268056032455</v>
          </cell>
          <cell r="V21">
            <v>-9.336751217019879</v>
          </cell>
          <cell r="W21">
            <v>5.1070220925109266</v>
          </cell>
          <cell r="X21">
            <v>21.150078380133547</v>
          </cell>
          <cell r="Y21">
            <v>4.3678363456802849</v>
          </cell>
          <cell r="Z21">
            <v>69.375063181675245</v>
          </cell>
          <cell r="AA21">
            <v>100.10655850102842</v>
          </cell>
          <cell r="AB21">
            <v>-3.4649794895490471</v>
          </cell>
          <cell r="AC21">
            <v>-3.0754785114562755</v>
          </cell>
          <cell r="AD21">
            <v>-0.54041915425341314</v>
          </cell>
          <cell r="AE21">
            <v>107.01753884345941</v>
          </cell>
          <cell r="AF21">
            <v>75.823918675941457</v>
          </cell>
          <cell r="AG21">
            <v>55.031923131664293</v>
          </cell>
          <cell r="AH21">
            <v>92.990629971433108</v>
          </cell>
          <cell r="AI21">
            <v>87.800099457803881</v>
          </cell>
          <cell r="AJ21">
            <v>-1.836446903543254</v>
          </cell>
          <cell r="AK21">
            <v>-5.0140776539731142</v>
          </cell>
          <cell r="AL21">
            <v>-28.049895207450227</v>
          </cell>
          <cell r="AM21">
            <v>-12.040013104767544</v>
          </cell>
          <cell r="AN21">
            <v>-10.873982232949119</v>
          </cell>
          <cell r="AO21">
            <v>72.749464693502745</v>
          </cell>
          <cell r="AP21">
            <v>67.743740102402981</v>
          </cell>
          <cell r="AQ21">
            <v>6.880771717275354</v>
          </cell>
          <cell r="AR21">
            <v>-3.7274845991236205</v>
          </cell>
          <cell r="AS21">
            <v>23.53651832526095</v>
          </cell>
          <cell r="AT21">
            <v>24.742120180011881</v>
          </cell>
          <cell r="AU21">
            <v>33.282902762682959</v>
          </cell>
          <cell r="AV21">
            <v>27.04047942317834</v>
          </cell>
          <cell r="AW21">
            <v>98.14562421131663</v>
          </cell>
          <cell r="AX21">
            <v>86.472035725873184</v>
          </cell>
          <cell r="AY21">
            <v>-6.0825301496001067</v>
          </cell>
          <cell r="AZ21">
            <v>55.062416707364939</v>
          </cell>
        </row>
        <row r="22">
          <cell r="A22">
            <v>2021</v>
          </cell>
          <cell r="D22">
            <v>168.62789575134551</v>
          </cell>
          <cell r="E22">
            <v>193.31227301327223</v>
          </cell>
          <cell r="H22">
            <v>29.397257644076035</v>
          </cell>
          <cell r="I22">
            <v>19.483200123461607</v>
          </cell>
          <cell r="M22">
            <v>92.033303484417488</v>
          </cell>
          <cell r="N22">
            <v>102.70473367458609</v>
          </cell>
          <cell r="O22">
            <v>81.873226373796243</v>
          </cell>
          <cell r="P22">
            <v>102.86412156748413</v>
          </cell>
          <cell r="Q22">
            <v>100.91576144401971</v>
          </cell>
          <cell r="R22">
            <v>-1.556124189321717</v>
          </cell>
          <cell r="S22">
            <v>12.569178083100629</v>
          </cell>
          <cell r="T22">
            <v>28.28182548653453</v>
          </cell>
          <cell r="U22">
            <v>4.5421714729967366</v>
          </cell>
          <cell r="V22">
            <v>6.9653575922130173</v>
          </cell>
          <cell r="W22">
            <v>4.7001670443079613</v>
          </cell>
          <cell r="X22">
            <v>22.258112282682756</v>
          </cell>
          <cell r="Y22">
            <v>5.2382755731664226</v>
          </cell>
          <cell r="Z22">
            <v>67.803445099842875</v>
          </cell>
          <cell r="AA22">
            <v>102.11200515773531</v>
          </cell>
          <cell r="AB22">
            <v>2.0033119575140645</v>
          </cell>
          <cell r="AC22">
            <v>1.7792490826710861</v>
          </cell>
          <cell r="AD22">
            <v>-0.25175127891560178</v>
          </cell>
          <cell r="AE22">
            <v>115.33056947486509</v>
          </cell>
          <cell r="AF22">
            <v>81.787796797115007</v>
          </cell>
          <cell r="AG22">
            <v>71.487494016127968</v>
          </cell>
          <cell r="AH22">
            <v>100.97542434096412</v>
          </cell>
          <cell r="AI22">
            <v>95.982396024767681</v>
          </cell>
          <cell r="AJ22">
            <v>7.7679142327928385</v>
          </cell>
          <cell r="AK22">
            <v>7.8654311532778465</v>
          </cell>
          <cell r="AL22">
            <v>29.901864132739099</v>
          </cell>
          <cell r="AM22">
            <v>8.58666552961731</v>
          </cell>
          <cell r="AN22">
            <v>9.3192338248957896</v>
          </cell>
          <cell r="AO22">
            <v>74.230735703191257</v>
          </cell>
          <cell r="AP22">
            <v>69.275259901114822</v>
          </cell>
          <cell r="AQ22">
            <v>6.67577352579488</v>
          </cell>
          <cell r="AR22">
            <v>4.7059730055822424</v>
          </cell>
          <cell r="AS22">
            <v>25.274828087950585</v>
          </cell>
          <cell r="AT22">
            <v>26.614908511394102</v>
          </cell>
          <cell r="AU22">
            <v>38.916067251564399</v>
          </cell>
          <cell r="AV22">
            <v>35.901451133905617</v>
          </cell>
          <cell r="AW22">
            <v>98.896683076003356</v>
          </cell>
          <cell r="AX22">
            <v>86.206866910470069</v>
          </cell>
          <cell r="AY22">
            <v>4.8645926680946694</v>
          </cell>
          <cell r="AZ22">
            <v>57.740978993387152</v>
          </cell>
        </row>
        <row r="23">
          <cell r="A23">
            <v>2022</v>
          </cell>
          <cell r="D23">
            <v>174.87126974597462</v>
          </cell>
          <cell r="E23">
            <v>198.07123456673128</v>
          </cell>
          <cell r="H23">
            <v>2.4618000084931424</v>
          </cell>
          <cell r="I23">
            <v>3.7024562079784662</v>
          </cell>
          <cell r="M23">
            <v>92.440998153239647</v>
          </cell>
          <cell r="N23">
            <v>102.53417695024697</v>
          </cell>
          <cell r="O23">
            <v>90.190550744174118</v>
          </cell>
          <cell r="P23">
            <v>105.39988137693551</v>
          </cell>
          <cell r="Q23">
            <v>103.12325649108496</v>
          </cell>
          <cell r="R23">
            <v>0.44298602069761106</v>
          </cell>
          <cell r="S23">
            <v>-0.1660651055086837</v>
          </cell>
          <cell r="T23">
            <v>10.158784182273116</v>
          </cell>
          <cell r="U23">
            <v>2.4651547797331697</v>
          </cell>
          <cell r="V23">
            <v>2.187463103362508</v>
          </cell>
          <cell r="W23">
            <v>4.619928887449146</v>
          </cell>
          <cell r="X23">
            <v>21.745475080988761</v>
          </cell>
          <cell r="Y23">
            <v>5.6468968974015485</v>
          </cell>
          <cell r="Z23">
            <v>67.987699134160536</v>
          </cell>
          <cell r="AA23">
            <v>100.9815898896944</v>
          </cell>
          <cell r="AB23">
            <v>-1.1070346393597164</v>
          </cell>
          <cell r="AC23">
            <v>-0.86875199343053877</v>
          </cell>
          <cell r="AD23">
            <v>-0.38863916840974344</v>
          </cell>
          <cell r="AE23">
            <v>105.27743301703605</v>
          </cell>
          <cell r="AF23">
            <v>80.479210089514211</v>
          </cell>
          <cell r="AG23">
            <v>79.878885689386735</v>
          </cell>
          <cell r="AH23">
            <v>101.149079482047</v>
          </cell>
          <cell r="AI23">
            <v>95.653375584387177</v>
          </cell>
          <cell r="AJ23">
            <v>-8.7168011946910475</v>
          </cell>
          <cell r="AK23">
            <v>-1.5999779415099225</v>
          </cell>
          <cell r="AL23">
            <v>11.738265257089054</v>
          </cell>
          <cell r="AM23">
            <v>0.17197762942444683</v>
          </cell>
          <cell r="AN23">
            <v>-0.34279248487983915</v>
          </cell>
          <cell r="AO23">
            <v>73.87295394090728</v>
          </cell>
          <cell r="AP23">
            <v>68.775647883505897</v>
          </cell>
          <cell r="AQ23">
            <v>6.9000977833901729</v>
          </cell>
          <cell r="AR23">
            <v>3.7873336309653727</v>
          </cell>
          <cell r="AS23">
            <v>25.909873294235197</v>
          </cell>
          <cell r="AT23">
            <v>28.159850328438022</v>
          </cell>
          <cell r="AU23">
            <v>43.114604473943025</v>
          </cell>
          <cell r="AV23">
            <v>42.847911323771775</v>
          </cell>
          <cell r="AW23">
            <v>99.237426149160612</v>
          </cell>
          <cell r="AX23">
            <v>88.048554844223077</v>
          </cell>
          <cell r="AY23">
            <v>3.3313772427673749</v>
          </cell>
          <cell r="AZ23">
            <v>59.664548827323948</v>
          </cell>
        </row>
        <row r="24">
          <cell r="A24">
            <v>2023</v>
          </cell>
          <cell r="D24">
            <v>181.35637421077089</v>
          </cell>
          <cell r="E24">
            <v>203.49199414906019</v>
          </cell>
          <cell r="H24">
            <v>2.7367727546034226</v>
          </cell>
          <cell r="I24">
            <v>3.7085019593080304</v>
          </cell>
          <cell r="M24">
            <v>93.219855555911025</v>
          </cell>
          <cell r="N24">
            <v>105.22499480907931</v>
          </cell>
          <cell r="O24">
            <v>95.988407600353213</v>
          </cell>
          <cell r="P24">
            <v>107.7568212550439</v>
          </cell>
          <cell r="Q24">
            <v>105.69405272250316</v>
          </cell>
          <cell r="R24">
            <v>0.8425454270628574</v>
          </cell>
          <cell r="S24">
            <v>2.6243131206270753</v>
          </cell>
          <cell r="T24">
            <v>6.4284526575569156</v>
          </cell>
          <cell r="U24">
            <v>2.2361883593392529</v>
          </cell>
          <cell r="V24">
            <v>2.4929354627590161</v>
          </cell>
          <cell r="W24">
            <v>4.54553659331643</v>
          </cell>
          <cell r="X24">
            <v>21.773348900510758</v>
          </cell>
          <cell r="Y24">
            <v>5.8637260840829049</v>
          </cell>
          <cell r="Z24">
            <v>67.81738842208992</v>
          </cell>
          <cell r="AA24">
            <v>101.17846632376688</v>
          </cell>
          <cell r="AB24">
            <v>0.19496269992136384</v>
          </cell>
          <cell r="AC24">
            <v>-3.4841250650741173E-2</v>
          </cell>
          <cell r="AD24">
            <v>-0.29880840032910916</v>
          </cell>
          <cell r="AE24">
            <v>102.67955274180761</v>
          </cell>
          <cell r="AF24">
            <v>80.745009082508645</v>
          </cell>
          <cell r="AG24">
            <v>85.693885984153297</v>
          </cell>
          <cell r="AH24">
            <v>102.90918652309399</v>
          </cell>
          <cell r="AI24">
            <v>97.058055620024419</v>
          </cell>
          <cell r="AJ24">
            <v>-2.4676516141954763</v>
          </cell>
          <cell r="AK24">
            <v>0.3302703800134088</v>
          </cell>
          <cell r="AL24">
            <v>7.2797714246772394</v>
          </cell>
          <cell r="AM24">
            <v>1.7401117736908445</v>
          </cell>
          <cell r="AN24">
            <v>1.4685106793727476</v>
          </cell>
          <cell r="AO24">
            <v>74.068538695484747</v>
          </cell>
          <cell r="AP24">
            <v>69.11625993418464</v>
          </cell>
          <cell r="AQ24">
            <v>6.6860759622384869</v>
          </cell>
          <cell r="AR24">
            <v>4.0265221725387379</v>
          </cell>
          <cell r="AS24">
            <v>26.649049724156754</v>
          </cell>
          <cell r="AT24">
            <v>29.602961790215861</v>
          </cell>
          <cell r="AU24">
            <v>43.369633665213833</v>
          </cell>
          <cell r="AV24">
            <v>41.93737148461895</v>
          </cell>
          <cell r="AW24">
            <v>99.368829689543318</v>
          </cell>
          <cell r="AX24">
            <v>88.936151300601821</v>
          </cell>
          <cell r="AY24">
            <v>2.2935012907983943</v>
          </cell>
          <cell r="AZ24">
            <v>61.032956024827655</v>
          </cell>
        </row>
        <row r="25">
          <cell r="A25">
            <v>2024</v>
          </cell>
          <cell r="D25">
            <v>187.57559298595521</v>
          </cell>
          <cell r="E25">
            <v>208.81993549862111</v>
          </cell>
          <cell r="H25">
            <v>2.6182560015890033</v>
          </cell>
          <cell r="I25">
            <v>3.4292804993754533</v>
          </cell>
          <cell r="M25">
            <v>94.305669624284064</v>
          </cell>
          <cell r="N25">
            <v>107.85780617047143</v>
          </cell>
          <cell r="O25">
            <v>99.413957485091672</v>
          </cell>
          <cell r="P25">
            <v>109.71771882864417</v>
          </cell>
          <cell r="Q25">
            <v>107.85136763290755</v>
          </cell>
          <cell r="R25">
            <v>1.1647884046782186</v>
          </cell>
          <cell r="S25">
            <v>2.5020779199553589</v>
          </cell>
          <cell r="T25">
            <v>3.5687120667744709</v>
          </cell>
          <cell r="U25">
            <v>1.8197433357458603</v>
          </cell>
          <cell r="V25">
            <v>2.0410939450570265</v>
          </cell>
          <cell r="W25">
            <v>4.506500566293214</v>
          </cell>
          <cell r="X25">
            <v>21.871712849141197</v>
          </cell>
          <cell r="Y25">
            <v>5.9515096806764047</v>
          </cell>
          <cell r="Z25">
            <v>67.670276903889174</v>
          </cell>
          <cell r="AA25">
            <v>102.28781056313962</v>
          </cell>
          <cell r="AB25">
            <v>1.0964232604820046</v>
          </cell>
          <cell r="AC25">
            <v>-0.23424524103885513</v>
          </cell>
          <cell r="AD25">
            <v>-0.40206396789118637</v>
          </cell>
          <cell r="AE25">
            <v>100.81510453246976</v>
          </cell>
          <cell r="AF25">
            <v>80.822616225647565</v>
          </cell>
          <cell r="AG25">
            <v>89.304309652669616</v>
          </cell>
          <cell r="AH25">
            <v>104.60676014623697</v>
          </cell>
          <cell r="AI25">
            <v>98.283573601600992</v>
          </cell>
          <cell r="AJ25">
            <v>-1.8157930761795282</v>
          </cell>
          <cell r="AK25">
            <v>9.6113857711777051E-2</v>
          </cell>
          <cell r="AL25">
            <v>4.2131636662900096</v>
          </cell>
          <cell r="AM25">
            <v>1.6495841435516745</v>
          </cell>
          <cell r="AN25">
            <v>1.2626648800532214</v>
          </cell>
          <cell r="AO25">
            <v>74.193341360669294</v>
          </cell>
          <cell r="AP25">
            <v>70.156139242034016</v>
          </cell>
          <cell r="AQ25">
            <v>5.4414615174286283</v>
          </cell>
          <cell r="AR25">
            <v>3.3260329084787044</v>
          </cell>
          <cell r="AS25">
            <v>27.278370157790537</v>
          </cell>
          <cell r="AT25">
            <v>30.90825930128139</v>
          </cell>
          <cell r="AU25">
            <v>43.568602804793386</v>
          </cell>
          <cell r="AV25">
            <v>41.078303325151253</v>
          </cell>
          <cell r="AW25">
            <v>99.578742839688672</v>
          </cell>
          <cell r="AX25">
            <v>89.575956095294103</v>
          </cell>
          <cell r="AY25">
            <v>0.93442542684325502</v>
          </cell>
          <cell r="AZ25">
            <v>61.603263484677704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6">
          <cell r="AC6" t="str">
            <v>VAT/POPCR</v>
          </cell>
          <cell r="AD6" t="str">
            <v>VVAT/POPCR</v>
          </cell>
          <cell r="AF6" t="str">
            <v>VAT/N</v>
          </cell>
        </row>
      </sheetData>
      <sheetData sheetId="54">
        <row r="4">
          <cell r="A4" t="str">
            <v>Ravenna-Ferrara</v>
          </cell>
        </row>
        <row r="5">
          <cell r="AD5" t="str">
            <v>VAA/VAT</v>
          </cell>
          <cell r="AE5" t="str">
            <v>VAI/VAT</v>
          </cell>
          <cell r="AF5" t="str">
            <v>VAC/VAT</v>
          </cell>
          <cell r="AG5" t="str">
            <v>VAS/VAT</v>
          </cell>
          <cell r="AK5" t="str">
            <v>VX/VVAT</v>
          </cell>
          <cell r="AL5" t="str">
            <v>VM/VVAT</v>
          </cell>
          <cell r="AM5" t="str">
            <v>pr/ita VVAT/POPPRE</v>
          </cell>
          <cell r="AN5" t="str">
            <v>pr/ita VVAT/N</v>
          </cell>
          <cell r="AO5" t="str">
            <v>VAT/N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U6" t="str">
            <v>POPPRE</v>
          </cell>
          <cell r="Y6" t="str">
            <v>FL</v>
          </cell>
          <cell r="AA6" t="str">
            <v>N</v>
          </cell>
          <cell r="AB6" t="str">
            <v>REDD</v>
          </cell>
          <cell r="AH6" t="str">
            <v>TA</v>
          </cell>
          <cell r="AI6" t="str">
            <v>TO</v>
          </cell>
          <cell r="AJ6" t="str">
            <v>TD</v>
          </cell>
        </row>
      </sheetData>
      <sheetData sheetId="55">
        <row r="4">
          <cell r="A4" t="str">
            <v>Ravenna-Ferrara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AA6" t="str">
            <v>N</v>
          </cell>
        </row>
      </sheetData>
      <sheetData sheetId="56"/>
      <sheetData sheetId="57"/>
      <sheetData sheetId="58"/>
      <sheetData sheetId="59"/>
      <sheetData sheetId="6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int"/>
      <sheetName val="naz-v"/>
      <sheetName val="naz-el"/>
      <sheetName val="naz-o"/>
    </sheetNames>
    <sheetDataSet>
      <sheetData sheetId="0">
        <row r="1">
          <cell r="A1" t="str">
            <v>Scenario di previsione</v>
          </cell>
        </row>
        <row r="6">
          <cell r="B6" t="str">
            <v xml:space="preserve">Il quadro mondiale. </v>
          </cell>
          <cell r="C6" t="str">
            <v>Tasso di variazione del prodotto interno lordo</v>
          </cell>
          <cell r="D6" t="str">
            <v>Il quadro mondiale. Tasso di variazione del prodotto interno lordo</v>
          </cell>
        </row>
        <row r="7">
          <cell r="B7" t="str">
            <v xml:space="preserve">Il quadro europeo. </v>
          </cell>
          <cell r="C7" t="str">
            <v>Tasso di variazione del prodotto interno lordo</v>
          </cell>
          <cell r="D7" t="str">
            <v>Il quadro europeo. Tasso di variazione del prodotto interno lordo(^)</v>
          </cell>
        </row>
        <row r="8">
          <cell r="B8" t="str">
            <v xml:space="preserve">Il quadro nazionale. </v>
          </cell>
          <cell r="C8" t="str">
            <v>Principali variabili, tasso di variazione - 1</v>
          </cell>
          <cell r="D8" t="str">
            <v>Il quadro nazionale. Principali variabili, tasso di variazione(* ^) - 1</v>
          </cell>
        </row>
        <row r="9">
          <cell r="C9" t="str">
            <v>Principali variabili, tasso di variazione - 2</v>
          </cell>
          <cell r="D9" t="str">
            <v>Il quadro nazionale. Principali variabili, tasso di variazione(* ^) - 2</v>
          </cell>
        </row>
        <row r="32">
          <cell r="A32" t="str">
            <v>Fonte: elaborazioni Sistema camerale regionale su dati Prometeia, Rapporto di previsione, 31/03/2022</v>
          </cell>
        </row>
        <row r="35">
          <cell r="B35" t="str">
            <v xml:space="preserve">(1) Messico, Centro e Sud America. (2) Federazione Russa, Bielorussia, Ucraina, Georgia, Tagiskistan, Uzbekistan, Kazakistan, Moldavia, Azerbaijan, Turkmenistan. </v>
          </cell>
        </row>
        <row r="36">
          <cell r="B36" t="str">
            <v xml:space="preserve"> (^) Dati Italia definitivi: Istat, Conti economici trimestrali (corretti per i giorni di calendario). (1) Polonia, R.Ceca, Ungheria, Bulgaria, Lettonia, Lituania, Romania. </v>
          </cell>
        </row>
        <row r="37">
          <cell r="B37" t="str">
            <v>(*) Salvo diversa indicazione. (^) Dati Italia definitivi: Istat, Conti economici trimestrali (corretti per i giorni di calendario). (a) Percentuale sul Pil. (b) Tasso percentuale.</v>
          </cell>
        </row>
        <row r="38">
          <cell r="B38" t="str">
            <v>(*) Salvo diversa indicazione. (^) Dati Italia definitivi: Istat, Conti economici trimestrali (corretti per i giorni di calendario). (a) Unità di lavoro standard. (b) Tasso percentuale. (c) Percentuale sul Pil.</v>
          </cell>
        </row>
      </sheetData>
      <sheetData sheetId="1">
        <row r="5">
          <cell r="E5" t="str">
            <v>2019</v>
          </cell>
          <cell r="F5" t="str">
            <v>2020</v>
          </cell>
          <cell r="G5" t="str">
            <v>2021</v>
          </cell>
          <cell r="H5" t="str">
            <v>2022</v>
          </cell>
          <cell r="I5" t="str">
            <v>2023</v>
          </cell>
        </row>
        <row r="6">
          <cell r="A6" t="str">
            <v>World</v>
          </cell>
          <cell r="E6">
            <v>2.7663826051417559</v>
          </cell>
          <cell r="F6">
            <v>-3.1523252552650107</v>
          </cell>
          <cell r="G6">
            <v>5.9019310000000003</v>
          </cell>
          <cell r="H6">
            <v>2.5055019999999999</v>
          </cell>
          <cell r="I6">
            <v>3.042948</v>
          </cell>
        </row>
        <row r="7">
          <cell r="A7" t="str">
            <v>Usa</v>
          </cell>
          <cell r="E7">
            <v>2.2888691714713749</v>
          </cell>
          <cell r="F7">
            <v>-3.4045890509905474</v>
          </cell>
          <cell r="G7">
            <v>5.6767500899423728</v>
          </cell>
          <cell r="H7">
            <v>3.000204855381372</v>
          </cell>
          <cell r="I7">
            <v>2.1256064719660017</v>
          </cell>
        </row>
        <row r="8">
          <cell r="A8" t="str">
            <v>Area Euro</v>
          </cell>
          <cell r="E8">
            <v>1.5920986649677449</v>
          </cell>
          <cell r="F8">
            <v>-6.5075775208266462</v>
          </cell>
          <cell r="G8">
            <v>5.32846331326704</v>
          </cell>
          <cell r="H8">
            <v>2.1713497777365642</v>
          </cell>
          <cell r="I8">
            <v>2.4564025430867664</v>
          </cell>
        </row>
        <row r="9">
          <cell r="A9" t="str">
            <v>Cina</v>
          </cell>
          <cell r="E9">
            <v>6.1000201293279543</v>
          </cell>
          <cell r="F9">
            <v>2.0954994527298876</v>
          </cell>
          <cell r="G9">
            <v>8.1288681971022569</v>
          </cell>
          <cell r="H9">
            <v>4.5223131049610066</v>
          </cell>
          <cell r="I9">
            <v>4.6245029678426031</v>
          </cell>
        </row>
        <row r="10">
          <cell r="A10" t="str">
            <v>Giappone</v>
          </cell>
          <cell r="E10">
            <v>-0.24035079745385879</v>
          </cell>
          <cell r="F10">
            <v>-4.4975565306532133</v>
          </cell>
          <cell r="G10">
            <v>1.4759270901899546</v>
          </cell>
          <cell r="H10">
            <v>1.8600928684562534</v>
          </cell>
          <cell r="I10">
            <v>0.80373979665844253</v>
          </cell>
        </row>
        <row r="11">
          <cell r="A11" t="str">
            <v>America Latina (1)</v>
          </cell>
          <cell r="E11">
            <v>0.14836384346945675</v>
          </cell>
          <cell r="F11">
            <v>-7.0804067063400584</v>
          </cell>
          <cell r="G11">
            <v>4.0376310789371317</v>
          </cell>
          <cell r="H11">
            <v>1.7287015322997812</v>
          </cell>
          <cell r="I11">
            <v>2.4214144539439042</v>
          </cell>
        </row>
        <row r="12">
          <cell r="A12" t="str">
            <v>India</v>
          </cell>
          <cell r="E12">
            <v>4.0026909113801468</v>
          </cell>
          <cell r="F12">
            <v>-6.6097801203171542</v>
          </cell>
          <cell r="G12">
            <v>8.2036537486864134</v>
          </cell>
          <cell r="H12">
            <v>5.5632103231379793</v>
          </cell>
          <cell r="I12">
            <v>6.0221799529355025</v>
          </cell>
        </row>
        <row r="13">
          <cell r="A13" t="str">
            <v>Russia (2)</v>
          </cell>
          <cell r="E13">
            <v>2.5964253937986959</v>
          </cell>
          <cell r="F13">
            <v>-2.7826230569399257</v>
          </cell>
          <cell r="G13">
            <v>4.6520633464883998</v>
          </cell>
          <cell r="H13">
            <v>-14.118020696947376</v>
          </cell>
          <cell r="I13">
            <v>-1.7642351600020367</v>
          </cell>
        </row>
        <row r="18">
          <cell r="A18" t="str">
            <v>Germania</v>
          </cell>
          <cell r="E18">
            <v>1.0870471207184762</v>
          </cell>
          <cell r="F18">
            <v>-4.9276244297393301</v>
          </cell>
          <cell r="G18">
            <v>2.8737839822374989</v>
          </cell>
          <cell r="H18">
            <v>1.436844704631457</v>
          </cell>
          <cell r="I18">
            <v>2.2412489541293157</v>
          </cell>
        </row>
        <row r="19">
          <cell r="A19" t="str">
            <v>Francia</v>
          </cell>
          <cell r="E19">
            <v>1.8389437923970853</v>
          </cell>
          <cell r="F19">
            <v>-7.9869908050125176</v>
          </cell>
          <cell r="G19">
            <v>6.9655245338002603</v>
          </cell>
          <cell r="H19">
            <v>2.4913045163386327</v>
          </cell>
          <cell r="I19">
            <v>2.3865579781730872</v>
          </cell>
        </row>
        <row r="20">
          <cell r="A20" t="str">
            <v>Italia</v>
          </cell>
          <cell r="E20">
            <v>0.49725875019748234</v>
          </cell>
          <cell r="F20">
            <v>-9.0903207481990655</v>
          </cell>
          <cell r="G20">
            <v>6.6164361103471681</v>
          </cell>
          <cell r="H20">
            <v>2.2492564774268864</v>
          </cell>
          <cell r="I20">
            <v>2.5477475805606886</v>
          </cell>
        </row>
        <row r="21">
          <cell r="A21" t="str">
            <v>Spagna</v>
          </cell>
          <cell r="E21">
            <v>2.0852769324042342</v>
          </cell>
          <cell r="F21">
            <v>-10.822961192739633</v>
          </cell>
          <cell r="G21">
            <v>4.9621647617544618</v>
          </cell>
          <cell r="H21">
            <v>3.2855337717147215</v>
          </cell>
          <cell r="I21">
            <v>3.0074738467350315</v>
          </cell>
        </row>
        <row r="22">
          <cell r="A22" t="str">
            <v>Regno Unito</v>
          </cell>
          <cell r="E22">
            <v>1.6719442285533015</v>
          </cell>
          <cell r="F22">
            <v>-9.3961600384519279</v>
          </cell>
          <cell r="G22">
            <v>7.3393844393559116</v>
          </cell>
          <cell r="H22">
            <v>2.1882568352251219</v>
          </cell>
          <cell r="I22">
            <v>1.6091266831449014</v>
          </cell>
        </row>
        <row r="23">
          <cell r="A23" t="str">
            <v>Europa Centrale (1)</v>
          </cell>
          <cell r="E23">
            <v>3.966526004969162</v>
          </cell>
          <cell r="F23">
            <v>-3.8110427158145055</v>
          </cell>
          <cell r="G23">
            <v>4.5206046614628015</v>
          </cell>
          <cell r="H23">
            <v>1.3321755821127379</v>
          </cell>
          <cell r="I23">
            <v>2.0320444567325291</v>
          </cell>
        </row>
      </sheetData>
      <sheetData sheetId="2"/>
      <sheetData sheetId="3"/>
      <sheetData sheetId="4">
        <row r="6">
          <cell r="D6">
            <v>2019</v>
          </cell>
          <cell r="E6">
            <v>2020</v>
          </cell>
          <cell r="F6">
            <v>2021</v>
          </cell>
          <cell r="G6">
            <v>2022</v>
          </cell>
          <cell r="H6">
            <v>2023</v>
          </cell>
        </row>
        <row r="7">
          <cell r="B7" t="str">
            <v>Prodotto interno lordo</v>
          </cell>
          <cell r="C7" t="str">
            <v>Pil</v>
          </cell>
          <cell r="D7">
            <v>0.49725875019748234</v>
          </cell>
          <cell r="E7">
            <v>-9.0903207481990655</v>
          </cell>
          <cell r="F7">
            <v>6.6164361103471681</v>
          </cell>
          <cell r="G7">
            <v>2.2492564774268864</v>
          </cell>
          <cell r="H7">
            <v>2.5477475805606886</v>
          </cell>
        </row>
        <row r="8">
          <cell r="B8" t="str">
            <v>Importazioni</v>
          </cell>
          <cell r="C8" t="str">
            <v>Import</v>
          </cell>
          <cell r="D8">
            <v>-0.50787581580021834</v>
          </cell>
          <cell r="E8">
            <v>-12.678136863283317</v>
          </cell>
          <cell r="F8">
            <v>14.634366956936473</v>
          </cell>
          <cell r="G8">
            <v>5.0295527595226597</v>
          </cell>
          <cell r="H8">
            <v>5.0650663631031545</v>
          </cell>
        </row>
        <row r="9">
          <cell r="B9" t="str">
            <v>Esportazioni</v>
          </cell>
          <cell r="C9" t="str">
            <v>Export</v>
          </cell>
          <cell r="D9">
            <v>1.8449233480613669</v>
          </cell>
          <cell r="E9">
            <v>-14.174687902680184</v>
          </cell>
          <cell r="F9">
            <v>13.37578699741011</v>
          </cell>
          <cell r="G9">
            <v>3.4982476548342412</v>
          </cell>
          <cell r="H9">
            <v>4.5298875892899826</v>
          </cell>
        </row>
        <row r="10">
          <cell r="B10" t="str">
            <v>Domanda interna totale</v>
          </cell>
          <cell r="D10">
            <v>-0.23514033183790195</v>
          </cell>
          <cell r="E10">
            <v>-8.4977480384024968</v>
          </cell>
          <cell r="F10">
            <v>6.8254509805222296</v>
          </cell>
          <cell r="G10">
            <v>2.6919687470668974</v>
          </cell>
          <cell r="H10">
            <v>2.6838516056971295</v>
          </cell>
        </row>
        <row r="11">
          <cell r="B11" t="str">
            <v>Consumi delle famiglie e Isp</v>
          </cell>
          <cell r="C11" t="str">
            <v>Consumi privati</v>
          </cell>
          <cell r="D11">
            <v>0.21711887231916638</v>
          </cell>
          <cell r="E11">
            <v>-10.589460722580302</v>
          </cell>
          <cell r="F11">
            <v>5.179972022110757</v>
          </cell>
          <cell r="G11">
            <v>2.0136018881234063</v>
          </cell>
          <cell r="H11">
            <v>2.278784968183456</v>
          </cell>
        </row>
        <row r="12">
          <cell r="B12" t="str">
            <v>Consumi collettivi</v>
          </cell>
          <cell r="D12">
            <v>-0.51821800319357125</v>
          </cell>
          <cell r="E12">
            <v>0.54263027671177522</v>
          </cell>
          <cell r="F12">
            <v>0.96285619401388356</v>
          </cell>
          <cell r="G12">
            <v>1.469730070707076</v>
          </cell>
          <cell r="H12">
            <v>1.7225409900123445E-2</v>
          </cell>
        </row>
        <row r="13">
          <cell r="B13" t="str">
            <v>Investimenti fissi lordi</v>
          </cell>
          <cell r="D13">
            <v>1.2079047857240566</v>
          </cell>
          <cell r="E13">
            <v>-9.2359864289158207</v>
          </cell>
          <cell r="F13">
            <v>17.018416750959673</v>
          </cell>
          <cell r="G13">
            <v>6.0518098890871785</v>
          </cell>
          <cell r="H13">
            <v>5.615186609474021</v>
          </cell>
        </row>
        <row r="14">
          <cell r="B14" t="str">
            <v xml:space="preserve"> - macchine attrezzature e mezzi trasp.</v>
          </cell>
          <cell r="C14" t="str">
            <v>Invest. mac. att.</v>
          </cell>
          <cell r="D14">
            <v>0.28354873067681918</v>
          </cell>
          <cell r="E14">
            <v>-10.89812880785772</v>
          </cell>
          <cell r="F14">
            <v>12.469038039209401</v>
          </cell>
          <cell r="G14">
            <v>3.792726387497658</v>
          </cell>
          <cell r="H14">
            <v>5.4314734948476717</v>
          </cell>
        </row>
        <row r="15">
          <cell r="B15" t="str">
            <v xml:space="preserve"> - costruzioni</v>
          </cell>
          <cell r="C15" t="str">
            <v>Invest. costruz.</v>
          </cell>
          <cell r="D15">
            <v>2.385822659496184</v>
          </cell>
          <cell r="E15">
            <v>-7.0265821482554225</v>
          </cell>
          <cell r="F15">
            <v>22.283111665495682</v>
          </cell>
          <cell r="G15">
            <v>8.5627104829860698</v>
          </cell>
          <cell r="H15">
            <v>5.8130810615466322</v>
          </cell>
        </row>
        <row r="16">
          <cell r="B16" t="str">
            <v>Occupazione (a)</v>
          </cell>
          <cell r="D16">
            <v>4.8808239576936252E-2</v>
          </cell>
          <cell r="E16">
            <v>-10.288646382287626</v>
          </cell>
          <cell r="F16">
            <v>7.5632289542775011</v>
          </cell>
          <cell r="G16">
            <v>1.5036827292769894</v>
          </cell>
          <cell r="H16">
            <v>2.4219826469484174</v>
          </cell>
        </row>
        <row r="17">
          <cell r="B17" t="str">
            <v>Disoccupazione (b)</v>
          </cell>
          <cell r="C17" t="str">
            <v>Tasso (b) disoccup.</v>
          </cell>
          <cell r="D17">
            <v>9.864512234484776</v>
          </cell>
          <cell r="E17">
            <v>9.3285719434138503</v>
          </cell>
          <cell r="F17">
            <v>9.4938465000000001</v>
          </cell>
          <cell r="G17">
            <v>9.8930362499999998</v>
          </cell>
          <cell r="H17">
            <v>9.8650334999999991</v>
          </cell>
        </row>
        <row r="18">
          <cell r="B18" t="str">
            <v>Prezzi al consumo</v>
          </cell>
          <cell r="D18">
            <v>0.61124694376528677</v>
          </cell>
          <cell r="E18">
            <v>-0.13770757391656785</v>
          </cell>
          <cell r="F18">
            <v>1.873799480856575</v>
          </cell>
          <cell r="G18">
            <v>5.0499792897556794</v>
          </cell>
          <cell r="H18">
            <v>1.8470610947479038</v>
          </cell>
        </row>
        <row r="19">
          <cell r="B19" t="str">
            <v>Saldo c. cor. Bil Pag (c)</v>
          </cell>
          <cell r="D19">
            <v>3.1251508816889952</v>
          </cell>
          <cell r="E19">
            <v>3.7246320229235463</v>
          </cell>
          <cell r="F19">
            <v>3.2586411550450163</v>
          </cell>
          <cell r="G19">
            <v>0.6243659895173449</v>
          </cell>
          <cell r="H19">
            <v>0.90006887043937955</v>
          </cell>
        </row>
        <row r="20">
          <cell r="B20" t="str">
            <v>Avanzo primario (c)</v>
          </cell>
          <cell r="D20">
            <v>1.8196811786764835</v>
          </cell>
          <cell r="E20">
            <v>-6.1428667549053824</v>
          </cell>
          <cell r="F20">
            <v>-3.6259946605281499</v>
          </cell>
          <cell r="G20">
            <v>-2.4504948672508959</v>
          </cell>
          <cell r="H20">
            <v>-0.93148565729630128</v>
          </cell>
        </row>
        <row r="21">
          <cell r="B21" t="str">
            <v>Indebitamento A. P. (c)</v>
          </cell>
          <cell r="C21" t="str">
            <v>Indeb. AP /Pil (a)</v>
          </cell>
          <cell r="D21">
            <v>1.5402526045442768</v>
          </cell>
          <cell r="E21">
            <v>9.6047486072323274</v>
          </cell>
          <cell r="F21">
            <v>7.1585387296588499</v>
          </cell>
          <cell r="G21">
            <v>5.829859443380121</v>
          </cell>
          <cell r="H21">
            <v>4.2220843389861393</v>
          </cell>
        </row>
        <row r="22">
          <cell r="B22" t="str">
            <v>Debito A. Pubbliche (c)</v>
          </cell>
          <cell r="C22" t="str">
            <v>Debito AP /Pil (a)</v>
          </cell>
          <cell r="D22">
            <v>134.13871907905113</v>
          </cell>
          <cell r="E22">
            <v>155.31267296362128</v>
          </cell>
          <cell r="F22">
            <v>150.36876431252978</v>
          </cell>
          <cell r="G22">
            <v>148.96338463326262</v>
          </cell>
          <cell r="H22">
            <v>146.84838809234415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"/>
      <sheetName val="txt"/>
      <sheetName val="idx"/>
      <sheetName val="w"/>
      <sheetName val="e"/>
      <sheetName val="n1"/>
      <sheetName val="n2"/>
      <sheetName val="rpil"/>
      <sheetName val="rt1"/>
      <sheetName val="rt2"/>
      <sheetName val="rce"/>
      <sheetName val="rva"/>
      <sheetName val="rx"/>
      <sheetName val="rm"/>
      <sheetName val="rul1"/>
      <sheetName val="rul2"/>
      <sheetName val="rml"/>
      <sheetName val="ucer"/>
      <sheetName val="dbin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3">
          <cell r="B3" t="str">
            <v>2019</v>
          </cell>
          <cell r="C3" t="str">
            <v>2020</v>
          </cell>
          <cell r="D3" t="str">
            <v>2021</v>
          </cell>
          <cell r="E3" t="str">
            <v>2022</v>
          </cell>
          <cell r="F3" t="str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cer.camcom.it/studi-ricerche/analisi/imprenditoria-giovanile" TargetMode="External"/><Relationship Id="rId13" Type="http://schemas.openxmlformats.org/officeDocument/2006/relationships/hyperlink" Target="http://www.ucer.camcom.it/studi-ricerche/analisi/scenario-previsione" TargetMode="External"/><Relationship Id="rId3" Type="http://schemas.openxmlformats.org/officeDocument/2006/relationships/hyperlink" Target="http://www.ucer.camcom.it/studi-ricerche/analisi/os-congiuntura-commercio" TargetMode="External"/><Relationship Id="rId7" Type="http://schemas.openxmlformats.org/officeDocument/2006/relationships/hyperlink" Target="http://www.ucer.camcom.it/studi-ricerche/analisi/imprenditoria-femminile" TargetMode="External"/><Relationship Id="rId12" Type="http://schemas.openxmlformats.org/officeDocument/2006/relationships/hyperlink" Target="https://www.ucer.camcom.it/studi-ricerche/analisi/scecoer" TargetMode="External"/><Relationship Id="rId2" Type="http://schemas.openxmlformats.org/officeDocument/2006/relationships/hyperlink" Target="https://www.ucer.camcom.it/studi-ricerche/analisi/os-congiuntura-artigianato" TargetMode="External"/><Relationship Id="rId16" Type="http://schemas.openxmlformats.org/officeDocument/2006/relationships/drawing" Target="../drawings/drawing55.xml"/><Relationship Id="rId1" Type="http://schemas.openxmlformats.org/officeDocument/2006/relationships/hyperlink" Target="https://www.ucer.camcom.it/studi-ricerche/analisi/os-congiuntura" TargetMode="External"/><Relationship Id="rId6" Type="http://schemas.openxmlformats.org/officeDocument/2006/relationships/hyperlink" Target="http://www.ucer.camcom.it/studi-ricerche/analisi/imprenditoria-estera" TargetMode="External"/><Relationship Id="rId11" Type="http://schemas.openxmlformats.org/officeDocument/2006/relationships/hyperlink" Target="http://www.ucer.camcom.it/studi-ricerche/dati/bd" TargetMode="External"/><Relationship Id="rId5" Type="http://schemas.openxmlformats.org/officeDocument/2006/relationships/hyperlink" Target="http://www.ucer.camcom.it/studi-ricerche/analisi/demografia-imprese" TargetMode="External"/><Relationship Id="rId15" Type="http://schemas.openxmlformats.org/officeDocument/2006/relationships/printerSettings" Target="../printerSettings/printerSettings27.bin"/><Relationship Id="rId10" Type="http://schemas.openxmlformats.org/officeDocument/2006/relationships/hyperlink" Target="http://www.ucer.camcom.it/studi-ricerche/analisi/rapporto-economia-regionale" TargetMode="External"/><Relationship Id="rId4" Type="http://schemas.openxmlformats.org/officeDocument/2006/relationships/hyperlink" Target="http://www.ucer.camcom.it/studi-ricerche/analisi/os-congiuntura-costruzioni" TargetMode="External"/><Relationship Id="rId9" Type="http://schemas.openxmlformats.org/officeDocument/2006/relationships/hyperlink" Target="https://www.ucer.camcom.it/studi-ricerche/analisi/addetti-localizzazioni/" TargetMode="External"/><Relationship Id="rId14" Type="http://schemas.openxmlformats.org/officeDocument/2006/relationships/hyperlink" Target="http://www.ucer.camcom.it/studi-ricerche/analisi/esportazioni-regionali" TargetMode="Externa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Q38"/>
  <sheetViews>
    <sheetView tabSelected="1" zoomScale="90" zoomScaleNormal="90" workbookViewId="0">
      <selection activeCell="K38" sqref="K38"/>
    </sheetView>
  </sheetViews>
  <sheetFormatPr defaultRowHeight="10.199999999999999" x14ac:dyDescent="0.2"/>
  <cols>
    <col min="1" max="1" width="21.140625" customWidth="1"/>
  </cols>
  <sheetData>
    <row r="22" spans="1:17" ht="44.25" x14ac:dyDescent="0.2">
      <c r="A22" s="43" t="str">
        <f>[1]rif!$A$2</f>
        <v>aprile 2022</v>
      </c>
      <c r="B22" s="44"/>
      <c r="C22" s="44"/>
      <c r="D22" s="44"/>
      <c r="E22" s="44"/>
      <c r="F22" s="44"/>
      <c r="G22" s="44"/>
      <c r="H22" s="45" t="str">
        <f>[2]rif!$A$1</f>
        <v>Scenario di previsione</v>
      </c>
      <c r="I22" s="44"/>
      <c r="J22" s="44"/>
      <c r="K22" s="44"/>
      <c r="L22" s="44"/>
      <c r="M22" s="44"/>
      <c r="N22" s="44"/>
      <c r="O22" s="44"/>
      <c r="P22" s="44"/>
      <c r="Q22" s="44"/>
    </row>
    <row r="38" spans="11:11" ht="34.950000000000003" x14ac:dyDescent="0.55000000000000004">
      <c r="K38" s="65" t="s">
        <v>136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2.95" x14ac:dyDescent="0.4">
      <c r="A1" s="31" t="str">
        <f>[1]rif!$E$13</f>
        <v>Il quadro regionale. Principali variabili di conto economico, tasso di variazione</v>
      </c>
    </row>
    <row r="57" spans="1:1" ht="15" customHeight="1" x14ac:dyDescent="0.25">
      <c r="A57" s="5" t="str">
        <f>[1]rif!$A$33</f>
        <v>Fonte: elaborazioni Sistema camerale regionale su dati Prometeia, Scenari per le economie locali, aprile 2022</v>
      </c>
    </row>
    <row r="68" spans="1:1" ht="8.1" customHeight="1" x14ac:dyDescent="0.2">
      <c r="A68" s="5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2.95" x14ac:dyDescent="0.4">
      <c r="A1" s="31" t="str">
        <f>[1]rif!$E$14</f>
        <v>Il quadro regionale. Valore aggiunto: i settori, variazione, quota e indice (2000=100)</v>
      </c>
    </row>
    <row r="57" spans="1:1" ht="12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2.95" x14ac:dyDescent="0.4">
      <c r="A1" s="31" t="str">
        <f>[1]rif!$E$15</f>
        <v>Il quadro regionale. Esportazioni: indice (2000=100), tasso di variazione e quota</v>
      </c>
    </row>
    <row r="57" spans="1:1" ht="12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2.95" x14ac:dyDescent="0.4">
      <c r="A1" s="31" t="str">
        <f>[1]rif!$E$16</f>
        <v>Il quadro regionale. Importazioni: indice (2000=100), tasso di variazione e quota</v>
      </c>
    </row>
    <row r="57" spans="1:1" ht="12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2.95" x14ac:dyDescent="0.4">
      <c r="A1" s="31" t="str">
        <f>[1]rif!$E$17</f>
        <v xml:space="preserve">Il quadro regionale.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2.95" x14ac:dyDescent="0.4">
      <c r="A1" s="31" t="str">
        <f>[1]rif!$E$18</f>
        <v>Il quadro regionale.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7.95" customHeight="1" x14ac:dyDescent="0.2"/>
    <row r="58" spans="1:1" ht="12" customHeight="1" x14ac:dyDescent="0.25">
      <c r="A58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2.95" x14ac:dyDescent="0.4">
      <c r="A1" s="31" t="str">
        <f>[1]rif!$E$19</f>
        <v>Il quadro regionale. Lavoro: occupati, tassi di attività, occupazione e disoccupazione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1.4" x14ac:dyDescent="0.2">
      <c r="A57" s="6" t="str">
        <f>[1]rif!$B$40</f>
        <v>(*) Calcolato sulla popolazione presente in età lavorativa (15-64 anni).</v>
      </c>
    </row>
    <row r="58" spans="1:1" ht="15" customHeight="1" x14ac:dyDescent="0.25">
      <c r="A58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2.95" x14ac:dyDescent="0.4">
      <c r="A1" s="31" t="str">
        <f>[1]rif!$F$20</f>
        <v>Il quadro dell'area. Valore aggiunto: indice (2000=100) e tasso di variazione</v>
      </c>
    </row>
    <row r="57" spans="1:1" ht="15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dell'area&amp;R&amp;"Tahoma,Normale"&amp;16&amp;K0070C0&amp;P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23"/>
  <sheetViews>
    <sheetView zoomScaleNormal="100" workbookViewId="0">
      <selection activeCell="K38" sqref="K38"/>
    </sheetView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1" t="str">
        <f>[1]rif!$F$21</f>
        <v>Il quadro dell'area. Principali variabili, tasso di variazione(*) - 1 (1)</v>
      </c>
    </row>
    <row r="2" spans="1:12" ht="7.95" customHeight="1" thickBot="1" x14ac:dyDescent="0.25"/>
    <row r="3" spans="1:12" ht="26.1" customHeight="1" thickBot="1" x14ac:dyDescent="0.4">
      <c r="A3" s="2"/>
      <c r="B3" s="67" t="str">
        <f>db!D4</f>
        <v>Ravenna-Ferrara</v>
      </c>
      <c r="C3" s="67"/>
      <c r="D3" s="67"/>
      <c r="E3" s="2"/>
      <c r="F3" s="66" t="str">
        <f>[1]erdb!$D$4</f>
        <v>Emilia-Romagna</v>
      </c>
      <c r="G3" s="66"/>
      <c r="H3" s="66"/>
      <c r="I3" s="64"/>
      <c r="J3" s="66" t="str">
        <f>[1]itdb!$D$4</f>
        <v>Italia</v>
      </c>
      <c r="K3" s="66"/>
      <c r="L3" s="66"/>
    </row>
    <row r="4" spans="1:12" ht="3.9" customHeight="1" x14ac:dyDescent="0.35">
      <c r="A4" s="33"/>
      <c r="B4" s="33"/>
      <c r="C4" s="33"/>
      <c r="D4" s="33"/>
      <c r="E4" s="33"/>
    </row>
    <row r="5" spans="1:12" ht="26.1" customHeight="1" thickBot="1" x14ac:dyDescent="0.4">
      <c r="A5" s="3"/>
      <c r="B5" s="35">
        <f>db!$A$22</f>
        <v>2021</v>
      </c>
      <c r="C5" s="35">
        <f>db!$A$23</f>
        <v>2022</v>
      </c>
      <c r="D5" s="35">
        <f>db!$A$24</f>
        <v>2023</v>
      </c>
      <c r="E5" s="36"/>
      <c r="F5" s="35">
        <f>[1]erdb!$A$22</f>
        <v>2021</v>
      </c>
      <c r="G5" s="35">
        <f>[1]erdb!$A$23</f>
        <v>2022</v>
      </c>
      <c r="H5" s="35">
        <f>[1]erdb!$A$24</f>
        <v>2023</v>
      </c>
      <c r="I5" s="35"/>
      <c r="J5" s="35">
        <f>[1]itdb!$A$22</f>
        <v>2021</v>
      </c>
      <c r="K5" s="35">
        <f>[1]itdb!$A$23</f>
        <v>2022</v>
      </c>
      <c r="L5" s="35">
        <f>[1]itdb!$A$24</f>
        <v>2023</v>
      </c>
    </row>
    <row r="6" spans="1:12" ht="25.95" customHeight="1" x14ac:dyDescent="0.35">
      <c r="A6" s="33" t="s">
        <v>72</v>
      </c>
      <c r="B6" s="34">
        <f>db!$H$22</f>
        <v>29.397257644076035</v>
      </c>
      <c r="C6" s="34">
        <f>db!$H$23</f>
        <v>2.4618000084931424</v>
      </c>
      <c r="D6" s="34">
        <f>db!$H$24</f>
        <v>2.7367727546034226</v>
      </c>
      <c r="E6" s="33"/>
      <c r="F6" s="34">
        <f>[1]erdb!$H$22</f>
        <v>13.783463221503123</v>
      </c>
      <c r="G6" s="34">
        <f>[1]erdb!$H$23</f>
        <v>4.4881269748929364</v>
      </c>
      <c r="H6" s="34">
        <f>[1]erdb!$H$24</f>
        <v>4.2509321772370434</v>
      </c>
      <c r="I6" s="34"/>
      <c r="J6" s="34">
        <f>[1]itdb!$H$22</f>
        <v>12.16545746260087</v>
      </c>
      <c r="K6" s="34">
        <f>[1]itdb!$H$23</f>
        <v>4.8549028679525819</v>
      </c>
      <c r="L6" s="34">
        <f>[1]itdb!$H$24</f>
        <v>4.5936644627494028</v>
      </c>
    </row>
    <row r="7" spans="1:12" ht="25.95" customHeight="1" x14ac:dyDescent="0.35">
      <c r="A7" s="37" t="s">
        <v>73</v>
      </c>
      <c r="B7" s="38">
        <f>db!$I$22</f>
        <v>19.483200123461607</v>
      </c>
      <c r="C7" s="38">
        <f>db!$I$23</f>
        <v>3.7024562079784662</v>
      </c>
      <c r="D7" s="38">
        <f>db!$I$24</f>
        <v>3.7085019593080304</v>
      </c>
      <c r="E7" s="37"/>
      <c r="F7" s="38">
        <f>[1]erdb!$I$22</f>
        <v>11.478687939150078</v>
      </c>
      <c r="G7" s="38">
        <f>[1]erdb!$I$23</f>
        <v>3.4149424846398047</v>
      </c>
      <c r="H7" s="38">
        <f>[1]erdb!$I$24</f>
        <v>3.4675122294919758</v>
      </c>
      <c r="I7" s="38"/>
      <c r="J7" s="38">
        <f>[1]itdb!$I$22</f>
        <v>12.336458112520976</v>
      </c>
      <c r="K7" s="38">
        <f>[1]itdb!$I$23</f>
        <v>3.28163697440087</v>
      </c>
      <c r="L7" s="38">
        <f>[1]itdb!$I$24</f>
        <v>3.3533936987053981</v>
      </c>
    </row>
    <row r="8" spans="1:12" ht="25.95" customHeight="1" x14ac:dyDescent="0.35">
      <c r="A8" s="60" t="s">
        <v>57</v>
      </c>
      <c r="B8" s="34"/>
      <c r="C8" s="34"/>
      <c r="D8" s="34"/>
      <c r="E8" s="33"/>
      <c r="F8" s="34"/>
      <c r="G8" s="34"/>
      <c r="H8" s="34"/>
      <c r="I8" s="34"/>
      <c r="J8" s="34"/>
      <c r="K8" s="34"/>
      <c r="L8" s="34"/>
    </row>
    <row r="9" spans="1:12" ht="25.95" customHeight="1" x14ac:dyDescent="0.35">
      <c r="A9" s="37" t="s">
        <v>58</v>
      </c>
      <c r="B9" s="38">
        <f>db!$R$22</f>
        <v>-1.556124189321717</v>
      </c>
      <c r="C9" s="38">
        <f>db!$R$23</f>
        <v>0.44298602069761106</v>
      </c>
      <c r="D9" s="38">
        <f>db!$R$24</f>
        <v>0.8425454270628574</v>
      </c>
      <c r="E9" s="37"/>
      <c r="F9" s="38">
        <f>[1]erdb!$R$22</f>
        <v>-2.3634527781036252</v>
      </c>
      <c r="G9" s="38">
        <f>[1]erdb!$R$23</f>
        <v>4.8913510375347968E-2</v>
      </c>
      <c r="H9" s="38">
        <f>[1]erdb!$R$24</f>
        <v>0.64765497381451542</v>
      </c>
      <c r="I9" s="38"/>
      <c r="J9" s="38">
        <f>[1]itdb!$R$22</f>
        <v>-0.78664424571326386</v>
      </c>
      <c r="K9" s="38">
        <f>[1]itdb!$R$23</f>
        <v>-0.73097566142998893</v>
      </c>
      <c r="L9" s="38">
        <f>[1]itdb!$R$24</f>
        <v>1.1229160323930953</v>
      </c>
    </row>
    <row r="10" spans="1:12" ht="25.95" customHeight="1" x14ac:dyDescent="0.35">
      <c r="A10" s="33" t="s">
        <v>59</v>
      </c>
      <c r="B10" s="34">
        <f>db!$S$22</f>
        <v>12.569178083100629</v>
      </c>
      <c r="C10" s="34">
        <f>db!$S$23</f>
        <v>-0.1660651055086837</v>
      </c>
      <c r="D10" s="34">
        <f>db!$S$24</f>
        <v>2.6243131206270753</v>
      </c>
      <c r="E10" s="33"/>
      <c r="F10" s="34">
        <f>[1]erdb!$S$22</f>
        <v>11.859477762842751</v>
      </c>
      <c r="G10" s="34">
        <f>[1]erdb!$S$23</f>
        <v>-1.7091213338704669E-2</v>
      </c>
      <c r="H10" s="34">
        <f>[1]erdb!$S$24</f>
        <v>2.6772507304448467</v>
      </c>
      <c r="I10" s="34"/>
      <c r="J10" s="34">
        <f>[1]itdb!$S$22</f>
        <v>11.868942435869002</v>
      </c>
      <c r="K10" s="34">
        <f>[1]itdb!$S$23</f>
        <v>-0.60110155841757162</v>
      </c>
      <c r="L10" s="34">
        <f>[1]itdb!$S$24</f>
        <v>2.4041241256944845</v>
      </c>
    </row>
    <row r="11" spans="1:12" ht="25.95" customHeight="1" x14ac:dyDescent="0.35">
      <c r="A11" s="37" t="s">
        <v>60</v>
      </c>
      <c r="B11" s="38">
        <f>db!$T$22</f>
        <v>28.28182548653453</v>
      </c>
      <c r="C11" s="38">
        <f>db!$T$23</f>
        <v>10.158784182273116</v>
      </c>
      <c r="D11" s="38">
        <f>db!$T$24</f>
        <v>6.4284526575569156</v>
      </c>
      <c r="E11" s="37"/>
      <c r="F11" s="38">
        <f>[1]erdb!$T$22</f>
        <v>22.055725108968339</v>
      </c>
      <c r="G11" s="38">
        <f>[1]erdb!$T$23</f>
        <v>8.635256744103593</v>
      </c>
      <c r="H11" s="38">
        <f>[1]erdb!$T$24</f>
        <v>5.8526597732193153</v>
      </c>
      <c r="I11" s="38"/>
      <c r="J11" s="38">
        <f>[1]itdb!$T$22</f>
        <v>21.269494204013117</v>
      </c>
      <c r="K11" s="38">
        <f>[1]itdb!$T$23</f>
        <v>8.5556619828572877</v>
      </c>
      <c r="L11" s="38">
        <f>[1]itdb!$T$24</f>
        <v>5.8139636233557335</v>
      </c>
    </row>
    <row r="12" spans="1:12" ht="25.95" customHeight="1" x14ac:dyDescent="0.35">
      <c r="A12" s="33" t="s">
        <v>61</v>
      </c>
      <c r="B12" s="34">
        <f>db!$U$22</f>
        <v>4.5421714729967366</v>
      </c>
      <c r="C12" s="34">
        <f>db!$U$23</f>
        <v>2.4651547797331697</v>
      </c>
      <c r="D12" s="34">
        <f>db!$U$24</f>
        <v>2.2361883593392529</v>
      </c>
      <c r="E12" s="33"/>
      <c r="F12" s="34">
        <f>[1]erdb!$U$22</f>
        <v>4.7179348973394486</v>
      </c>
      <c r="G12" s="34">
        <f>[1]erdb!$U$23</f>
        <v>3.0141419633628042</v>
      </c>
      <c r="H12" s="34">
        <f>[1]erdb!$U$24</f>
        <v>2.5119252863022856</v>
      </c>
      <c r="I12" s="34"/>
      <c r="J12" s="34">
        <f>[1]itdb!$U$22</f>
        <v>4.492210882210923</v>
      </c>
      <c r="K12" s="34">
        <f>[1]itdb!$U$23</f>
        <v>2.6342299552108095</v>
      </c>
      <c r="L12" s="34">
        <f>[1]itdb!$U$24</f>
        <v>2.2925356163194355</v>
      </c>
    </row>
    <row r="13" spans="1:12" ht="25.95" customHeight="1" x14ac:dyDescent="0.35">
      <c r="A13" s="37" t="s">
        <v>62</v>
      </c>
      <c r="B13" s="38">
        <f>db!$V$22</f>
        <v>6.9653575922130173</v>
      </c>
      <c r="C13" s="38">
        <f>db!$V$23</f>
        <v>2.187463103362508</v>
      </c>
      <c r="D13" s="38">
        <f>db!$V$24</f>
        <v>2.4929354627590161</v>
      </c>
      <c r="E13" s="37"/>
      <c r="F13" s="38">
        <f>[1]erdb!$V$22</f>
        <v>7.1800014393903933</v>
      </c>
      <c r="G13" s="38">
        <f>[1]erdb!$V$23</f>
        <v>2.3560887808914632</v>
      </c>
      <c r="H13" s="38">
        <f>[1]erdb!$V$24</f>
        <v>2.684126406822096</v>
      </c>
      <c r="I13" s="38"/>
      <c r="J13" s="38">
        <f>[1]itdb!$V$22</f>
        <v>6.5504708927822453</v>
      </c>
      <c r="K13" s="38">
        <f>[1]itdb!$V$23</f>
        <v>2.2065668718830755</v>
      </c>
      <c r="L13" s="38">
        <f>[1]itdb!$V$24</f>
        <v>2.4826716644361424</v>
      </c>
    </row>
    <row r="14" spans="1:12" ht="25.95" customHeight="1" x14ac:dyDescent="0.35">
      <c r="A14" s="60" t="s">
        <v>16</v>
      </c>
      <c r="B14" s="34"/>
      <c r="C14" s="34"/>
      <c r="D14" s="34"/>
      <c r="E14" s="33"/>
      <c r="F14" s="34"/>
      <c r="G14" s="34"/>
      <c r="H14" s="34"/>
      <c r="I14" s="34"/>
      <c r="J14" s="34"/>
      <c r="K14" s="34"/>
      <c r="L14" s="34"/>
    </row>
    <row r="15" spans="1:12" ht="25.95" customHeight="1" x14ac:dyDescent="0.35">
      <c r="A15" s="37" t="s">
        <v>58</v>
      </c>
      <c r="B15" s="38">
        <f>db!$AJ$22</f>
        <v>7.7679142327928385</v>
      </c>
      <c r="C15" s="38">
        <f>db!$AJ$23</f>
        <v>-8.7168011946910475</v>
      </c>
      <c r="D15" s="38">
        <f>db!$AJ$24</f>
        <v>-2.4676516141954763</v>
      </c>
      <c r="E15" s="37"/>
      <c r="F15" s="38">
        <f>[1]erdb!$AJ$22</f>
        <v>-2.890504217013401</v>
      </c>
      <c r="G15" s="38">
        <f>[1]erdb!$AJ$23</f>
        <v>-6.5142647775760292</v>
      </c>
      <c r="H15" s="38">
        <f>[1]erdb!$AJ$24</f>
        <v>-0.96328888669796608</v>
      </c>
      <c r="I15" s="38"/>
      <c r="J15" s="38">
        <f>[1]itdb!$AJ$22</f>
        <v>2.9693251533742249</v>
      </c>
      <c r="K15" s="38">
        <f>[1]itdb!$AJ$23</f>
        <v>-5.2406557832856642</v>
      </c>
      <c r="L15" s="38">
        <f>[1]itdb!$AJ$24</f>
        <v>0.42369175422534155</v>
      </c>
    </row>
    <row r="16" spans="1:12" ht="25.95" customHeight="1" x14ac:dyDescent="0.35">
      <c r="A16" s="33" t="s">
        <v>59</v>
      </c>
      <c r="B16" s="34">
        <f>db!$AK$22</f>
        <v>7.8654311532778465</v>
      </c>
      <c r="C16" s="34">
        <f>db!$AK$23</f>
        <v>-1.5999779415099225</v>
      </c>
      <c r="D16" s="34">
        <f>db!$AK$24</f>
        <v>0.3302703800134088</v>
      </c>
      <c r="E16" s="33"/>
      <c r="F16" s="34">
        <f>[1]erdb!$AK$22</f>
        <v>12.015910564683697</v>
      </c>
      <c r="G16" s="34">
        <f>[1]erdb!$AK$23</f>
        <v>0.17382102883733985</v>
      </c>
      <c r="H16" s="34">
        <f>[1]erdb!$AK$24</f>
        <v>1.782928181193788</v>
      </c>
      <c r="I16" s="34"/>
      <c r="J16" s="34">
        <f>[1]itdb!$AK$22</f>
        <v>10.402694566156967</v>
      </c>
      <c r="K16" s="34">
        <f>[1]itdb!$AK$23</f>
        <v>-0.36564261080253013</v>
      </c>
      <c r="L16" s="34">
        <f>[1]itdb!$AK$24</f>
        <v>1.3687969260901545</v>
      </c>
    </row>
    <row r="17" spans="1:12" ht="25.95" customHeight="1" x14ac:dyDescent="0.35">
      <c r="A17" s="37" t="s">
        <v>60</v>
      </c>
      <c r="B17" s="38">
        <f>db!$AL$22</f>
        <v>29.901864132739099</v>
      </c>
      <c r="C17" s="38">
        <f>db!$AL$23</f>
        <v>11.738265257089054</v>
      </c>
      <c r="D17" s="38">
        <f>db!$AL$24</f>
        <v>7.2797714246772394</v>
      </c>
      <c r="E17" s="37"/>
      <c r="F17" s="38">
        <f>[1]erdb!$AL$22</f>
        <v>21.415159883424973</v>
      </c>
      <c r="G17" s="38">
        <f>[1]erdb!$AL$23</f>
        <v>1.2542059437407493</v>
      </c>
      <c r="H17" s="38">
        <f>[1]erdb!$AL$24</f>
        <v>2.6504230396485973</v>
      </c>
      <c r="I17" s="38"/>
      <c r="J17" s="38">
        <f>[1]itdb!$AL$22</f>
        <v>18.920905615995288</v>
      </c>
      <c r="K17" s="38">
        <f>[1]itdb!$AL$23</f>
        <v>0.88988116394430605</v>
      </c>
      <c r="L17" s="38">
        <f>[1]itdb!$AL$24</f>
        <v>2.3104683054785413</v>
      </c>
    </row>
    <row r="18" spans="1:12" ht="25.95" customHeight="1" x14ac:dyDescent="0.35">
      <c r="A18" s="33" t="s">
        <v>61</v>
      </c>
      <c r="B18" s="34">
        <f>db!$AM$22</f>
        <v>8.58666552961731</v>
      </c>
      <c r="C18" s="34">
        <f>db!$AM$23</f>
        <v>0.17197762942444683</v>
      </c>
      <c r="D18" s="34">
        <f>db!$AM$24</f>
        <v>1.7401117736908445</v>
      </c>
      <c r="E18" s="33"/>
      <c r="F18" s="34">
        <f>[1]erdb!$AM$22</f>
        <v>5.9176249929064229</v>
      </c>
      <c r="G18" s="34">
        <f>[1]erdb!$AM$23</f>
        <v>2.7006156830383654</v>
      </c>
      <c r="H18" s="34">
        <f>[1]erdb!$AM$24</f>
        <v>2.980359426243484</v>
      </c>
      <c r="I18" s="34"/>
      <c r="J18" s="34">
        <f>[1]itdb!$AM$22</f>
        <v>6.3300160350225232</v>
      </c>
      <c r="K18" s="34">
        <f>[1]itdb!$AM$23</f>
        <v>2.4855374064576496</v>
      </c>
      <c r="L18" s="34">
        <f>[1]itdb!$AM$24</f>
        <v>2.7987496797210021</v>
      </c>
    </row>
    <row r="19" spans="1:12" ht="25.95" customHeight="1" x14ac:dyDescent="0.35">
      <c r="A19" s="37" t="s">
        <v>62</v>
      </c>
      <c r="B19" s="38">
        <f>db!$AN$22</f>
        <v>9.3192338248957896</v>
      </c>
      <c r="C19" s="38">
        <f>db!$AN$23</f>
        <v>-0.34279248487983915</v>
      </c>
      <c r="D19" s="38">
        <f>db!$AN$24</f>
        <v>1.4685106793727476</v>
      </c>
      <c r="E19" s="37"/>
      <c r="F19" s="38">
        <f>[1]erdb!$AN$22</f>
        <v>7.6513800638080331</v>
      </c>
      <c r="G19" s="38">
        <f>[1]erdb!$AN$23</f>
        <v>1.6567734834435743</v>
      </c>
      <c r="H19" s="38">
        <f>[1]erdb!$AN$24</f>
        <v>2.5459394126598145</v>
      </c>
      <c r="I19" s="38"/>
      <c r="J19" s="38">
        <f>[1]itdb!$AN$22</f>
        <v>7.5623227760998279</v>
      </c>
      <c r="K19" s="38">
        <f>[1]itdb!$AN$23</f>
        <v>1.5037088673150345</v>
      </c>
      <c r="L19" s="38">
        <f>[1]itdb!$AN$24</f>
        <v>2.4219889205443934</v>
      </c>
    </row>
    <row r="20" spans="1:12" ht="3.9" customHeight="1" thickBot="1" x14ac:dyDescent="0.2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</row>
    <row r="21" spans="1:12" ht="3" customHeight="1" x14ac:dyDescent="0.2"/>
    <row r="22" spans="1:12" ht="12" customHeight="1" x14ac:dyDescent="0.2">
      <c r="A22" s="4" t="str">
        <f>[1]rif!$B$37</f>
        <v>(*) Salvo diversa indicazione. (^) Dati Italia definitivi: Istat, Conti economici annuali (non corretti per i giorni di calendario). (1) Valori concatenati, anno di riferimento 2015.</v>
      </c>
    </row>
    <row r="23" spans="1:12" ht="15" customHeight="1" x14ac:dyDescent="0.25">
      <c r="A23" s="5" t="str">
        <f>[1]rif!$A$33</f>
        <v>Fonte: elaborazioni Sistema camerale regionale su dati Prometeia, Scenari per le economie locali, aprile 2022</v>
      </c>
    </row>
  </sheetData>
  <mergeCells count="3"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20"/>
  <sheetViews>
    <sheetView zoomScaleNormal="100" workbookViewId="0">
      <selection activeCell="K38" sqref="K38"/>
    </sheetView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1" t="str">
        <f>[1]rif!$F$22</f>
        <v>Il quadro dell'area. Principali variabili, tasso di variazione(*) - 2</v>
      </c>
    </row>
    <row r="2" spans="1:12" ht="12" customHeight="1" x14ac:dyDescent="0.2"/>
    <row r="3" spans="1:12" ht="3" customHeight="1" thickBot="1" x14ac:dyDescent="0.25"/>
    <row r="4" spans="1:12" ht="26.1" customHeight="1" thickBot="1" x14ac:dyDescent="0.4">
      <c r="A4" s="2"/>
      <c r="B4" s="67" t="str">
        <f>db!D4</f>
        <v>Ravenna-Ferrara</v>
      </c>
      <c r="C4" s="67"/>
      <c r="D4" s="67"/>
      <c r="E4" s="2"/>
      <c r="F4" s="66" t="str">
        <f>[1]erdb!$D$4</f>
        <v>Emilia-Romagna</v>
      </c>
      <c r="G4" s="66"/>
      <c r="H4" s="66"/>
      <c r="I4" s="64"/>
      <c r="J4" s="66" t="str">
        <f>[1]itdb!$D$4</f>
        <v>Italia</v>
      </c>
      <c r="K4" s="66"/>
      <c r="L4" s="66"/>
    </row>
    <row r="5" spans="1:12" ht="3.9" customHeight="1" x14ac:dyDescent="0.35">
      <c r="A5" s="33"/>
      <c r="B5" s="33"/>
      <c r="C5" s="33"/>
      <c r="D5" s="33"/>
      <c r="E5" s="33"/>
    </row>
    <row r="6" spans="1:12" ht="26.1" customHeight="1" thickBot="1" x14ac:dyDescent="0.4">
      <c r="A6" s="3"/>
      <c r="B6" s="35">
        <f>db!$A$22</f>
        <v>2021</v>
      </c>
      <c r="C6" s="35">
        <f>db!$A$23</f>
        <v>2022</v>
      </c>
      <c r="D6" s="35">
        <f>db!$A$24</f>
        <v>2023</v>
      </c>
      <c r="E6" s="36"/>
      <c r="F6" s="35">
        <f>[1]erdb!$A$22</f>
        <v>2021</v>
      </c>
      <c r="G6" s="35">
        <f>[1]erdb!$A$23</f>
        <v>2022</v>
      </c>
      <c r="H6" s="35">
        <f>[1]erdb!$A$24</f>
        <v>2023</v>
      </c>
      <c r="I6" s="35"/>
      <c r="J6" s="35">
        <f>[1]itdb!$A$22</f>
        <v>2021</v>
      </c>
      <c r="K6" s="35">
        <f>[1]itdb!$A$23</f>
        <v>2022</v>
      </c>
      <c r="L6" s="35">
        <f>[1]itdb!$A$24</f>
        <v>2023</v>
      </c>
    </row>
    <row r="7" spans="1:12" ht="33" customHeight="1" x14ac:dyDescent="0.35">
      <c r="A7" s="60" t="s">
        <v>48</v>
      </c>
      <c r="B7" s="34"/>
      <c r="C7" s="34"/>
      <c r="D7" s="34"/>
      <c r="E7" s="33"/>
      <c r="F7" s="34"/>
      <c r="G7" s="34"/>
      <c r="H7" s="34"/>
      <c r="I7" s="34"/>
      <c r="J7" s="34"/>
      <c r="K7" s="34"/>
      <c r="L7" s="34"/>
    </row>
    <row r="8" spans="1:12" ht="33" customHeight="1" x14ac:dyDescent="0.35">
      <c r="A8" s="37" t="s">
        <v>38</v>
      </c>
      <c r="B8" s="38">
        <f>db!$AC$22</f>
        <v>1.7792490826710861</v>
      </c>
      <c r="C8" s="38">
        <f>db!$AC$23</f>
        <v>-0.86875199343053877</v>
      </c>
      <c r="D8" s="38">
        <f>db!$AC$24</f>
        <v>-3.4841250650741173E-2</v>
      </c>
      <c r="E8" s="37"/>
      <c r="F8" s="38">
        <f>[1]erdb!$AC$22</f>
        <v>0.15858250934261964</v>
      </c>
      <c r="G8" s="38">
        <f>[1]erdb!$AC$23</f>
        <v>0.93621575123763456</v>
      </c>
      <c r="H8" s="38">
        <f>[1]erdb!$AC$24</f>
        <v>1.0550459538439583</v>
      </c>
      <c r="I8" s="38"/>
      <c r="J8" s="38">
        <f>[1]itdb!$AC$22</f>
        <v>0.95039955359572659</v>
      </c>
      <c r="K8" s="38">
        <f>[1]itdb!$AC$23</f>
        <v>1.0693629730399445</v>
      </c>
      <c r="L8" s="38">
        <f>[1]itdb!$AC$24</f>
        <v>1.1118687043399023</v>
      </c>
    </row>
    <row r="9" spans="1:12" ht="33" customHeight="1" x14ac:dyDescent="0.35">
      <c r="A9" s="33" t="s">
        <v>37</v>
      </c>
      <c r="B9" s="34">
        <f>db!$AB$22</f>
        <v>2.0033119575140645</v>
      </c>
      <c r="C9" s="34">
        <f>db!$AB$23</f>
        <v>-1.1070346393597164</v>
      </c>
      <c r="D9" s="34">
        <f>db!$AB$24</f>
        <v>0.19496269992136384</v>
      </c>
      <c r="E9" s="33"/>
      <c r="F9" s="34">
        <f>[1]erdb!$AB$22</f>
        <v>0.62074146952511011</v>
      </c>
      <c r="G9" s="34">
        <f>[1]erdb!$AB$23</f>
        <v>0.77552115999302007</v>
      </c>
      <c r="H9" s="34">
        <f>[1]erdb!$AB$24</f>
        <v>1.275450762086705</v>
      </c>
      <c r="I9" s="34"/>
      <c r="J9" s="34">
        <f>[1]itdb!$AB$22</f>
        <v>0.75361205918671459</v>
      </c>
      <c r="K9" s="34">
        <f>[1]itdb!$AB$23</f>
        <v>0.6237088673150426</v>
      </c>
      <c r="L9" s="34">
        <f>[1]itdb!$AB$24</f>
        <v>1.1519889205444001</v>
      </c>
    </row>
    <row r="10" spans="1:12" ht="33" customHeight="1" x14ac:dyDescent="0.35">
      <c r="A10" s="37" t="s">
        <v>54</v>
      </c>
      <c r="B10" s="38">
        <f>db!$AO$22</f>
        <v>74.230735703191257</v>
      </c>
      <c r="C10" s="38">
        <f>db!$AO$23</f>
        <v>73.87295394090728</v>
      </c>
      <c r="D10" s="38">
        <f>db!$AO$24</f>
        <v>74.068538695484747</v>
      </c>
      <c r="E10" s="37"/>
      <c r="F10" s="38">
        <f>[1]erdb!$AO$22</f>
        <v>72.40805618552838</v>
      </c>
      <c r="G10" s="38">
        <f>[1]erdb!$AO$23</f>
        <v>73.039325407885443</v>
      </c>
      <c r="H10" s="38">
        <f>[1]erdb!$AO$24</f>
        <v>73.753303554980974</v>
      </c>
      <c r="I10" s="38"/>
      <c r="J10" s="38">
        <f>[1]itdb!$AO$22</f>
        <v>64.342459067242345</v>
      </c>
      <c r="K10" s="38">
        <f>[1]itdb!$AO$23</f>
        <v>65.293622104524971</v>
      </c>
      <c r="L10" s="38">
        <f>[1]itdb!$AO$24</f>
        <v>66.293029819166435</v>
      </c>
    </row>
    <row r="11" spans="1:12" ht="33" customHeight="1" x14ac:dyDescent="0.35">
      <c r="A11" s="33" t="s">
        <v>55</v>
      </c>
      <c r="B11" s="34">
        <f>db!$AP$22</f>
        <v>69.275259901114822</v>
      </c>
      <c r="C11" s="34">
        <f>db!$AP$23</f>
        <v>68.775647883505897</v>
      </c>
      <c r="D11" s="34">
        <f>db!$AP$24</f>
        <v>69.11625993418464</v>
      </c>
      <c r="E11" s="33"/>
      <c r="F11" s="34">
        <f>[1]erdb!$AP$22</f>
        <v>68.473346045974296</v>
      </c>
      <c r="G11" s="34">
        <f>[1]erdb!$AP$23</f>
        <v>68.960348841202162</v>
      </c>
      <c r="H11" s="34">
        <f>[1]erdb!$AP$24</f>
        <v>69.786329275893848</v>
      </c>
      <c r="I11" s="34"/>
      <c r="J11" s="34">
        <f>[1]itdb!$AP$22</f>
        <v>58.23164762589181</v>
      </c>
      <c r="K11" s="34">
        <f>[1]itdb!$AP$23</f>
        <v>58.831913939602686</v>
      </c>
      <c r="L11" s="34">
        <f>[1]itdb!$AP$24</f>
        <v>59.756117667840847</v>
      </c>
    </row>
    <row r="12" spans="1:12" ht="33" customHeight="1" x14ac:dyDescent="0.35">
      <c r="A12" s="37" t="s">
        <v>42</v>
      </c>
      <c r="B12" s="38">
        <f>db!$AQ$22</f>
        <v>6.67577352579488</v>
      </c>
      <c r="C12" s="38">
        <f>db!$AQ$23</f>
        <v>6.9000977833901729</v>
      </c>
      <c r="D12" s="38">
        <f>db!$AQ$24</f>
        <v>6.6860759622384869</v>
      </c>
      <c r="E12" s="37"/>
      <c r="F12" s="38">
        <f>[1]erdb!$AQ$22</f>
        <v>5.4340778455263656</v>
      </c>
      <c r="G12" s="38">
        <f>[1]erdb!$AQ$23</f>
        <v>5.5846306683480291</v>
      </c>
      <c r="H12" s="38">
        <f>[1]erdb!$AQ$24</f>
        <v>5.3787072414049213</v>
      </c>
      <c r="I12" s="38"/>
      <c r="J12" s="38">
        <f>[1]itdb!$AQ$22</f>
        <v>9.4973234314285513</v>
      </c>
      <c r="K12" s="38">
        <f>[1]itdb!$AQ$23</f>
        <v>9.8963849096594494</v>
      </c>
      <c r="L12" s="38">
        <f>[1]itdb!$AQ$24</f>
        <v>9.8606326625241341</v>
      </c>
    </row>
    <row r="13" spans="1:12" ht="33" customHeight="1" x14ac:dyDescent="0.35">
      <c r="A13" s="60" t="s">
        <v>18</v>
      </c>
      <c r="B13" s="34"/>
      <c r="C13" s="34"/>
      <c r="D13" s="34"/>
      <c r="E13" s="33"/>
      <c r="F13" s="34"/>
      <c r="G13" s="34"/>
      <c r="H13" s="34"/>
      <c r="I13" s="34"/>
      <c r="J13" s="34"/>
      <c r="K13" s="34"/>
      <c r="L13" s="34"/>
    </row>
    <row r="14" spans="1:12" ht="33" customHeight="1" x14ac:dyDescent="0.35">
      <c r="A14" s="37" t="s">
        <v>100</v>
      </c>
      <c r="B14" s="38">
        <f>db!$AR$22</f>
        <v>4.7059730055822424</v>
      </c>
      <c r="C14" s="38">
        <f>db!$AR$23</f>
        <v>3.7873336309653727</v>
      </c>
      <c r="D14" s="38">
        <f>db!$AR$24</f>
        <v>4.0265221725387379</v>
      </c>
      <c r="E14" s="37"/>
      <c r="F14" s="38">
        <f>[1]erdb!$AR$22</f>
        <v>4.7458249416444387</v>
      </c>
      <c r="G14" s="38">
        <f>[1]erdb!$AR$23</f>
        <v>3.8321367582917487</v>
      </c>
      <c r="H14" s="38">
        <f>[1]erdb!$AR$24</f>
        <v>4.0753015886423993</v>
      </c>
      <c r="I14" s="38"/>
      <c r="J14" s="38">
        <f>[1]itdb!$AR$22</f>
        <v>3.6899351659981816</v>
      </c>
      <c r="K14" s="38">
        <f>[1]itdb!$AR$23</f>
        <v>3.5732111905629527</v>
      </c>
      <c r="L14" s="38">
        <f>[1]itdb!$AR$24</f>
        <v>3.8323917318547451</v>
      </c>
    </row>
    <row r="15" spans="1:12" ht="33" customHeight="1" x14ac:dyDescent="0.35">
      <c r="A15" s="33" t="s">
        <v>56</v>
      </c>
      <c r="B15" s="34">
        <f>db!$AS$22</f>
        <v>25.274828087950585</v>
      </c>
      <c r="C15" s="34">
        <f>db!$AS$23</f>
        <v>25.909873294235197</v>
      </c>
      <c r="D15" s="34">
        <f>db!$AS$24</f>
        <v>26.649049724156754</v>
      </c>
      <c r="E15" s="33"/>
      <c r="F15" s="34">
        <f>[1]erdb!$AS$22</f>
        <v>30.995879268938577</v>
      </c>
      <c r="G15" s="34">
        <f>[1]erdb!$AS$23</f>
        <v>31.750033709235392</v>
      </c>
      <c r="H15" s="34">
        <f>[1]erdb!$AS$24</f>
        <v>32.595195960542029</v>
      </c>
      <c r="I15" s="34"/>
      <c r="J15" s="34">
        <f>[1]itdb!$AS$22</f>
        <v>25.545371237285345</v>
      </c>
      <c r="K15" s="34">
        <f>[1]itdb!$AS$23</f>
        <v>26.201259232995554</v>
      </c>
      <c r="L15" s="34">
        <f>[1]itdb!$AS$24</f>
        <v>26.924521036833532</v>
      </c>
    </row>
    <row r="16" spans="1:12" ht="33" customHeight="1" x14ac:dyDescent="0.35">
      <c r="A16" s="37" t="s">
        <v>63</v>
      </c>
      <c r="B16" s="38">
        <f>db!$AZ$22</f>
        <v>57.740978993387152</v>
      </c>
      <c r="C16" s="38">
        <f>db!$AZ$23</f>
        <v>59.664548827323948</v>
      </c>
      <c r="D16" s="38">
        <f>db!$AZ$24</f>
        <v>61.032956024827655</v>
      </c>
      <c r="E16" s="37"/>
      <c r="F16" s="38">
        <f>[1]erdb!$AZ$22</f>
        <v>69.488193114678509</v>
      </c>
      <c r="G16" s="38">
        <f>[1]erdb!$AZ$23</f>
        <v>70.578048932912694</v>
      </c>
      <c r="H16" s="38">
        <f>[1]erdb!$AZ$24</f>
        <v>71.559743685556114</v>
      </c>
      <c r="I16" s="38"/>
      <c r="J16" s="38">
        <f>[1]itdb!$AZ$22</f>
        <v>66.949604471818702</v>
      </c>
      <c r="K16" s="38">
        <f>[1]itdb!$AZ$23</f>
        <v>68.002753064071641</v>
      </c>
      <c r="L16" s="38">
        <f>[1]itdb!$AZ$24</f>
        <v>68.897348326163538</v>
      </c>
    </row>
    <row r="17" spans="1:12" ht="3.9" customHeight="1" thickBot="1" x14ac:dyDescent="0.25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</row>
    <row r="18" spans="1:12" ht="3" customHeight="1" x14ac:dyDescent="0.2"/>
    <row r="19" spans="1:12" ht="15" customHeight="1" x14ac:dyDescent="0.2">
      <c r="A19" s="4" t="str">
        <f>[1]rif!$B$41</f>
        <v>(*) Salvo diversa indicazione. (1) Sulla popolazione presente 15-64 anni. (2) Tasso di variazione, prezzi correnti. (3) Migliaia di euro, valori concatenati, anno di riferimento 2015.</v>
      </c>
    </row>
    <row r="20" spans="1:12" ht="15" customHeight="1" x14ac:dyDescent="0.25">
      <c r="A20" s="5" t="str">
        <f>[1]rif!$A$33</f>
        <v>Fonte: elaborazioni Sistema camerale regionale su dati Prometeia, Scenari per le economie locali, aprile 2022</v>
      </c>
    </row>
  </sheetData>
  <mergeCells count="3">
    <mergeCell ref="B4:D4"/>
    <mergeCell ref="F4:H4"/>
    <mergeCell ref="J4:L4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85" zoomScaleNormal="85" workbookViewId="0">
      <selection activeCell="K38" sqref="K38"/>
    </sheetView>
  </sheetViews>
  <sheetFormatPr defaultColWidth="9.28515625" defaultRowHeight="10.199999999999999" x14ac:dyDescent="0.2"/>
  <cols>
    <col min="1" max="1" width="19.7109375" style="1" customWidth="1"/>
    <col min="2" max="3" width="17.85546875" style="1" customWidth="1"/>
    <col min="4" max="4" width="19.7109375" style="1" customWidth="1"/>
    <col min="5" max="5" width="12.28515625" style="1" bestFit="1" customWidth="1"/>
    <col min="6" max="6" width="65.140625" style="1" bestFit="1" customWidth="1"/>
    <col min="7" max="16384" width="9.28515625" style="1"/>
  </cols>
  <sheetData>
    <row r="1" spans="1:7" ht="23.25" x14ac:dyDescent="0.35">
      <c r="A1" s="31"/>
      <c r="B1" s="31"/>
      <c r="C1" s="31"/>
      <c r="D1" s="31" t="s">
        <v>13</v>
      </c>
    </row>
    <row r="2" spans="1:7" ht="9" customHeight="1" x14ac:dyDescent="0.2"/>
    <row r="3" spans="1:7" ht="18" customHeight="1" x14ac:dyDescent="0.2">
      <c r="E3" s="57" t="str">
        <f>"1. "&amp;[2]rif!$B$6</f>
        <v xml:space="preserve">1. Il quadro mondiale. </v>
      </c>
      <c r="F3" s="57"/>
    </row>
    <row r="4" spans="1:7" ht="15" customHeight="1" x14ac:dyDescent="0.2">
      <c r="E4" s="57"/>
      <c r="F4" s="57" t="str">
        <f>[2]rif!$C$6</f>
        <v>Tasso di variazione del prodotto interno lordo</v>
      </c>
      <c r="G4" s="57">
        <v>3</v>
      </c>
    </row>
    <row r="5" spans="1:7" ht="18" customHeight="1" x14ac:dyDescent="0.2">
      <c r="E5" s="57" t="str">
        <f>"2. "&amp;[2]rif!$B$7</f>
        <v xml:space="preserve">2. Il quadro europeo. </v>
      </c>
      <c r="F5" s="57"/>
      <c r="G5" s="57"/>
    </row>
    <row r="6" spans="1:7" ht="15" customHeight="1" x14ac:dyDescent="0.2">
      <c r="E6" s="57"/>
      <c r="F6" s="57" t="str">
        <f>[2]rif!$C$7</f>
        <v>Tasso di variazione del prodotto interno lordo</v>
      </c>
      <c r="G6" s="57">
        <v>4</v>
      </c>
    </row>
    <row r="7" spans="1:7" ht="18" customHeight="1" x14ac:dyDescent="0.2">
      <c r="E7" s="57" t="str">
        <f>"3. "&amp;[2]rif!$B$8</f>
        <v xml:space="preserve">3. Il quadro nazionale. </v>
      </c>
      <c r="F7" s="57"/>
      <c r="G7" s="57"/>
    </row>
    <row r="8" spans="1:7" ht="15" customHeight="1" x14ac:dyDescent="0.2">
      <c r="E8" s="57"/>
      <c r="F8" s="57" t="str">
        <f>[2]rif!$C$8</f>
        <v>Principali variabili, tasso di variazione - 1</v>
      </c>
      <c r="G8" s="57">
        <v>5</v>
      </c>
    </row>
    <row r="9" spans="1:7" ht="15" customHeight="1" x14ac:dyDescent="0.2">
      <c r="E9" s="57"/>
      <c r="F9" s="57" t="str">
        <f>[2]rif!$C$9</f>
        <v>Principali variabili, tasso di variazione - 2</v>
      </c>
      <c r="G9" s="57">
        <v>6</v>
      </c>
    </row>
    <row r="10" spans="1:7" ht="18" customHeight="1" x14ac:dyDescent="0.2">
      <c r="E10" s="57" t="str">
        <f>"4. "&amp;[1]rif!$B$10</f>
        <v xml:space="preserve">4. Il quadro regionale. </v>
      </c>
      <c r="F10" s="57"/>
      <c r="G10" s="57"/>
    </row>
    <row r="11" spans="1:7" ht="15" customHeight="1" x14ac:dyDescent="0.2">
      <c r="E11" s="57"/>
      <c r="F11" s="57" t="str">
        <f>[1]rif!$D10</f>
        <v>Prodotto interno lordo: indice (2000=100) e tasso di variazione</v>
      </c>
      <c r="G11" s="57">
        <v>7</v>
      </c>
    </row>
    <row r="12" spans="1:7" ht="15" customHeight="1" x14ac:dyDescent="0.2">
      <c r="E12" s="57"/>
      <c r="F12" s="57" t="str">
        <f>[1]rif!$D11</f>
        <v>Principali variabili, tasso di variazione - 1</v>
      </c>
      <c r="G12" s="57">
        <v>8</v>
      </c>
    </row>
    <row r="13" spans="1:7" ht="15" customHeight="1" x14ac:dyDescent="0.2">
      <c r="E13" s="57"/>
      <c r="F13" s="57" t="str">
        <f>[1]rif!$D12</f>
        <v>Principali variabili, tasso di variazione - 2</v>
      </c>
      <c r="G13" s="57">
        <v>9</v>
      </c>
    </row>
    <row r="14" spans="1:7" ht="15" customHeight="1" x14ac:dyDescent="0.2">
      <c r="E14" s="57"/>
      <c r="F14" s="57" t="str">
        <f>[1]rif!$D13</f>
        <v>Principali variabili di conto economico, tasso di variazione</v>
      </c>
      <c r="G14" s="57">
        <v>10</v>
      </c>
    </row>
    <row r="15" spans="1:7" ht="15" customHeight="1" x14ac:dyDescent="0.2">
      <c r="E15" s="57"/>
      <c r="F15" s="57" t="str">
        <f>[1]rif!$D14</f>
        <v>Valore aggiunto: i settori, variazione, quota e indice (2000=100)</v>
      </c>
      <c r="G15" s="57">
        <v>11</v>
      </c>
    </row>
    <row r="16" spans="1:7" ht="15" customHeight="1" x14ac:dyDescent="0.2">
      <c r="E16" s="57"/>
      <c r="F16" s="57" t="str">
        <f>[1]rif!$D15</f>
        <v>Esportazioni: indice (2000=100), tasso di variazione e quota</v>
      </c>
      <c r="G16" s="57">
        <v>12</v>
      </c>
    </row>
    <row r="17" spans="5:7" ht="15" customHeight="1" x14ac:dyDescent="0.2">
      <c r="E17" s="57"/>
      <c r="F17" s="57" t="str">
        <f>[1]rif!$D16</f>
        <v>Importazioni: indice (2000=100), tasso di variazione e quota</v>
      </c>
      <c r="G17" s="57">
        <v>13</v>
      </c>
    </row>
    <row r="18" spans="5:7" ht="15" customHeight="1" x14ac:dyDescent="0.2">
      <c r="E18" s="57"/>
      <c r="F18" s="57" t="str">
        <f>[1]rif!$D17</f>
        <v xml:space="preserve">Unità di lavoro </v>
      </c>
      <c r="G18" s="57">
        <v>14</v>
      </c>
    </row>
    <row r="19" spans="5:7" ht="15" customHeight="1" x14ac:dyDescent="0.2">
      <c r="E19" s="57"/>
      <c r="F19" s="57" t="str">
        <f>[1]rif!$D18</f>
        <v>Unità di lavoro nei settori: indice e tasso di variazione</v>
      </c>
      <c r="G19" s="57">
        <v>15</v>
      </c>
    </row>
    <row r="20" spans="5:7" ht="15" customHeight="1" x14ac:dyDescent="0.2">
      <c r="E20" s="57"/>
      <c r="F20" s="57" t="str">
        <f>[1]rif!$D19</f>
        <v>Lavoro: occupati, tassi di attività, occupazione e disoccupazione</v>
      </c>
      <c r="G20" s="57">
        <v>16</v>
      </c>
    </row>
    <row r="21" spans="5:7" ht="18" customHeight="1" x14ac:dyDescent="0.2">
      <c r="E21" s="57" t="str">
        <f>"5. "&amp;[1]rif!$B$20</f>
        <v xml:space="preserve">5. Il quadro provinciale. </v>
      </c>
      <c r="F21" s="57"/>
      <c r="G21" s="57"/>
    </row>
    <row r="22" spans="5:7" ht="15" customHeight="1" x14ac:dyDescent="0.2">
      <c r="E22" s="57"/>
      <c r="F22" s="57" t="str">
        <f>[1]rif!$D20</f>
        <v>Valore aggiunto: indice (2000=100) e tasso di variazione</v>
      </c>
      <c r="G22" s="57">
        <v>17</v>
      </c>
    </row>
    <row r="23" spans="5:7" ht="15" customHeight="1" x14ac:dyDescent="0.2">
      <c r="E23" s="57"/>
      <c r="F23" s="57" t="str">
        <f>[1]rif!$D21</f>
        <v>Principali variabili, tasso di variazione - 1</v>
      </c>
      <c r="G23" s="57">
        <v>18</v>
      </c>
    </row>
    <row r="24" spans="5:7" ht="15" customHeight="1" x14ac:dyDescent="0.2">
      <c r="E24" s="57"/>
      <c r="F24" s="57" t="str">
        <f>[1]rif!$D22</f>
        <v>Principali variabili, tasso di variazione - 2</v>
      </c>
      <c r="G24" s="57">
        <v>19</v>
      </c>
    </row>
    <row r="25" spans="5:7" ht="15" customHeight="1" x14ac:dyDescent="0.2">
      <c r="E25" s="57"/>
      <c r="F25" s="57" t="str">
        <f>[1]rif!$D23</f>
        <v>Valore aggiunto: i settori, variazione, quota e indice (2000=100)</v>
      </c>
      <c r="G25" s="57">
        <v>20</v>
      </c>
    </row>
    <row r="26" spans="5:7" ht="15" customHeight="1" x14ac:dyDescent="0.2">
      <c r="E26" s="57"/>
      <c r="F26" s="57" t="str">
        <f>[1]rif!$D24</f>
        <v>Esportazioni: indice (2000=100), tasso di variazione e quota</v>
      </c>
      <c r="G26" s="57">
        <v>21</v>
      </c>
    </row>
    <row r="27" spans="5:7" ht="15" customHeight="1" x14ac:dyDescent="0.2">
      <c r="E27" s="57"/>
      <c r="F27" s="57" t="str">
        <f>[1]rif!$D25</f>
        <v>Importazioni: indice (2000=100), tasso di variazione e quota</v>
      </c>
      <c r="G27" s="57">
        <v>22</v>
      </c>
    </row>
    <row r="28" spans="5:7" ht="15" customHeight="1" x14ac:dyDescent="0.2">
      <c r="E28" s="57"/>
      <c r="F28" s="57" t="str">
        <f>[1]rif!$D26</f>
        <v xml:space="preserve">Unità di lavoro </v>
      </c>
      <c r="G28" s="57">
        <v>23</v>
      </c>
    </row>
    <row r="29" spans="5:7" ht="15" customHeight="1" x14ac:dyDescent="0.2">
      <c r="E29" s="57"/>
      <c r="F29" s="57" t="str">
        <f>[1]rif!$D27</f>
        <v>Unità di lavoro nei settori: indice e tasso di variazione</v>
      </c>
      <c r="G29" s="57">
        <v>24</v>
      </c>
    </row>
    <row r="30" spans="5:7" ht="15" customHeight="1" x14ac:dyDescent="0.2">
      <c r="E30" s="57"/>
      <c r="F30" s="57" t="str">
        <f>[1]rif!$D28</f>
        <v>Lavoro: occupati, tassi di attività, occupazione e disoccupazione</v>
      </c>
      <c r="G30" s="57">
        <v>25</v>
      </c>
    </row>
    <row r="31" spans="5:7" ht="15" customHeight="1" x14ac:dyDescent="0.2">
      <c r="E31" s="57"/>
      <c r="F31" s="57" t="str">
        <f>[1]rif!$D29</f>
        <v>Indici strutturali</v>
      </c>
      <c r="G31" s="57">
        <v>26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62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2.95" x14ac:dyDescent="0.4">
      <c r="A1" s="31" t="str">
        <f>[1]rif!$F$23</f>
        <v>Il quadro dell'area. Valore aggiunto: i settori, variazione, quota e indice (2000=100)</v>
      </c>
    </row>
    <row r="57" spans="1:1" ht="17.100000000000001" customHeight="1" x14ac:dyDescent="0.25">
      <c r="A57" s="5" t="str">
        <f>[1]rif!$A$33</f>
        <v>Fonte: elaborazioni Sistema camerale regionale su dati Prometeia, Scenari per le economie locali, aprile 2022</v>
      </c>
    </row>
    <row r="62" spans="1:1" ht="8.1" customHeight="1" x14ac:dyDescent="0.2">
      <c r="A62" s="5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2.95" x14ac:dyDescent="0.4">
      <c r="A1" s="31" t="str">
        <f>[1]rif!$F$24</f>
        <v>Il quadro dell'area. Esportazioni: indice (2000=100), tasso di variazione e quota</v>
      </c>
    </row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2.95" x14ac:dyDescent="0.4">
      <c r="A1" s="31" t="str">
        <f>[1]rif!$F$25</f>
        <v>Il quadro dell'area. Importazioni: indice (2000=100), tasso di variazione e quota</v>
      </c>
    </row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2.95" x14ac:dyDescent="0.4">
      <c r="A1" s="31" t="str">
        <f>[1]rif!$F$26</f>
        <v xml:space="preserve">Il quadro dell'area.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2.95" x14ac:dyDescent="0.4">
      <c r="A1" s="31" t="str">
        <f>[1]rif!$F$27</f>
        <v>Il quadro dell'area.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>
      <selection activeCell="W75" sqref="W75"/>
    </sheetView>
  </sheetViews>
  <sheetFormatPr defaultColWidth="1.85546875" defaultRowHeight="8.1" customHeight="1" x14ac:dyDescent="0.2"/>
  <sheetData>
    <row r="1" spans="1:1" ht="22.95" x14ac:dyDescent="0.4">
      <c r="A1" s="31" t="str">
        <f>[1]rif!$F$28</f>
        <v>Il quadro dell'area. Lavoro: occupati, tassi di attività, occupazione e disoccupazione</v>
      </c>
    </row>
    <row r="56" spans="1:1" ht="11.4" x14ac:dyDescent="0.2">
      <c r="A56" s="6" t="str">
        <f>[1]rif!$B$40</f>
        <v>(*) Calcolato sulla popolazione presente in età lavorativa (15-64 anni).</v>
      </c>
    </row>
    <row r="57" spans="1:1" ht="15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6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2.95" x14ac:dyDescent="0.4">
      <c r="A1" s="31" t="str">
        <f>[1]rif!$F$29</f>
        <v>Il quadro dell'area. Indici strutturali</v>
      </c>
    </row>
    <row r="56" spans="1:1" ht="18" customHeight="1" x14ac:dyDescent="0.25">
      <c r="A56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D58"/>
  <sheetViews>
    <sheetView zoomScaleNormal="100" workbookViewId="0">
      <selection activeCell="K38" sqref="K38"/>
    </sheetView>
  </sheetViews>
  <sheetFormatPr defaultColWidth="1.85546875" defaultRowHeight="8.1" customHeight="1" x14ac:dyDescent="0.2"/>
  <cols>
    <col min="1" max="1" width="1.85546875" style="47"/>
    <col min="2" max="2" width="82.140625" style="46" customWidth="1"/>
    <col min="3" max="3" width="3.28515625" style="47" customWidth="1"/>
    <col min="4" max="4" width="78.7109375" style="46" bestFit="1" customWidth="1"/>
    <col min="5" max="16384" width="1.85546875" style="47"/>
  </cols>
  <sheetData>
    <row r="1" spans="2:4" ht="3" customHeight="1" x14ac:dyDescent="0.2"/>
    <row r="2" spans="2:4" ht="34.200000000000003" x14ac:dyDescent="0.2">
      <c r="B2" s="48" t="s">
        <v>105</v>
      </c>
    </row>
    <row r="3" spans="2:4" ht="3" customHeight="1" x14ac:dyDescent="0.2"/>
    <row r="4" spans="2:4" ht="13.2" x14ac:dyDescent="0.25">
      <c r="B4" s="49" t="s">
        <v>75</v>
      </c>
    </row>
    <row r="5" spans="2:4" ht="3" customHeight="1" x14ac:dyDescent="0.2">
      <c r="B5" s="50"/>
    </row>
    <row r="6" spans="2:4" ht="12" customHeight="1" x14ac:dyDescent="0.25">
      <c r="B6" s="51" t="s">
        <v>113</v>
      </c>
    </row>
    <row r="7" spans="2:4" ht="12.75" customHeight="1" x14ac:dyDescent="0.2">
      <c r="B7" s="52" t="s">
        <v>106</v>
      </c>
      <c r="C7" s="55"/>
      <c r="D7" s="53" t="s">
        <v>107</v>
      </c>
    </row>
    <row r="8" spans="2:4" ht="3" customHeight="1" x14ac:dyDescent="0.2">
      <c r="B8" s="50"/>
    </row>
    <row r="9" spans="2:4" ht="12" customHeight="1" x14ac:dyDescent="0.25">
      <c r="B9" s="51" t="s">
        <v>76</v>
      </c>
    </row>
    <row r="10" spans="2:4" ht="11.4" x14ac:dyDescent="0.2">
      <c r="B10" s="52" t="s">
        <v>108</v>
      </c>
      <c r="C10" s="55"/>
      <c r="D10" s="53" t="s">
        <v>114</v>
      </c>
    </row>
    <row r="11" spans="2:4" ht="3" customHeight="1" x14ac:dyDescent="0.2">
      <c r="B11" s="50"/>
    </row>
    <row r="12" spans="2:4" ht="12" x14ac:dyDescent="0.25">
      <c r="B12" s="51" t="s">
        <v>77</v>
      </c>
    </row>
    <row r="13" spans="2:4" ht="12.75" customHeight="1" x14ac:dyDescent="0.2">
      <c r="B13" s="52" t="s">
        <v>109</v>
      </c>
      <c r="C13" s="55"/>
      <c r="D13" s="53" t="s">
        <v>115</v>
      </c>
    </row>
    <row r="14" spans="2:4" ht="3" customHeight="1" x14ac:dyDescent="0.2">
      <c r="B14" s="50"/>
    </row>
    <row r="15" spans="2:4" ht="12" x14ac:dyDescent="0.25">
      <c r="B15" s="51" t="s">
        <v>78</v>
      </c>
    </row>
    <row r="16" spans="2:4" ht="12.75" customHeight="1" x14ac:dyDescent="0.2">
      <c r="B16" s="52" t="s">
        <v>110</v>
      </c>
      <c r="C16" s="55"/>
      <c r="D16" s="54" t="s">
        <v>116</v>
      </c>
    </row>
    <row r="17" spans="2:4" ht="3" customHeight="1" x14ac:dyDescent="0.2">
      <c r="B17" s="50"/>
    </row>
    <row r="18" spans="2:4" ht="12" x14ac:dyDescent="0.25">
      <c r="B18" s="51" t="s">
        <v>79</v>
      </c>
    </row>
    <row r="19" spans="2:4" ht="12.75" customHeight="1" x14ac:dyDescent="0.2">
      <c r="B19" s="52" t="s">
        <v>80</v>
      </c>
      <c r="C19" s="55"/>
      <c r="D19" s="54" t="s">
        <v>117</v>
      </c>
    </row>
    <row r="20" spans="2:4" ht="3" customHeight="1" x14ac:dyDescent="0.2">
      <c r="B20" s="50"/>
    </row>
    <row r="21" spans="2:4" ht="12" x14ac:dyDescent="0.25">
      <c r="B21" s="51" t="s">
        <v>81</v>
      </c>
    </row>
    <row r="22" spans="2:4" ht="12.75" customHeight="1" x14ac:dyDescent="0.2">
      <c r="B22" s="52" t="s">
        <v>95</v>
      </c>
      <c r="C22" s="55"/>
      <c r="D22" s="54" t="s">
        <v>118</v>
      </c>
    </row>
    <row r="23" spans="2:4" ht="3" customHeight="1" x14ac:dyDescent="0.2">
      <c r="B23" s="50"/>
    </row>
    <row r="24" spans="2:4" ht="12" x14ac:dyDescent="0.25">
      <c r="B24" s="51" t="s">
        <v>82</v>
      </c>
    </row>
    <row r="25" spans="2:4" ht="12.75" customHeight="1" x14ac:dyDescent="0.2">
      <c r="B25" s="52" t="s">
        <v>93</v>
      </c>
      <c r="C25" s="55"/>
      <c r="D25" s="54" t="s">
        <v>119</v>
      </c>
    </row>
    <row r="26" spans="2:4" ht="3" customHeight="1" x14ac:dyDescent="0.2">
      <c r="B26" s="50"/>
    </row>
    <row r="27" spans="2:4" ht="12" x14ac:dyDescent="0.25">
      <c r="B27" s="51" t="s">
        <v>83</v>
      </c>
    </row>
    <row r="28" spans="2:4" ht="11.4" x14ac:dyDescent="0.2">
      <c r="B28" s="52" t="s">
        <v>94</v>
      </c>
      <c r="C28" s="55"/>
      <c r="D28" s="54" t="s">
        <v>120</v>
      </c>
    </row>
    <row r="29" spans="2:4" ht="3" customHeight="1" x14ac:dyDescent="0.2">
      <c r="B29" s="50"/>
    </row>
    <row r="30" spans="2:4" ht="12" x14ac:dyDescent="0.25">
      <c r="B30" s="51" t="s">
        <v>84</v>
      </c>
    </row>
    <row r="31" spans="2:4" ht="12.75" customHeight="1" x14ac:dyDescent="0.2">
      <c r="B31" s="52" t="s">
        <v>96</v>
      </c>
      <c r="C31" s="55"/>
      <c r="D31" s="54" t="s">
        <v>121</v>
      </c>
    </row>
    <row r="32" spans="2:4" ht="3" customHeight="1" x14ac:dyDescent="0.2">
      <c r="B32" s="50"/>
    </row>
    <row r="33" spans="2:4" ht="12" x14ac:dyDescent="0.25">
      <c r="B33" s="51" t="s">
        <v>122</v>
      </c>
    </row>
    <row r="34" spans="2:4" ht="11.4" x14ac:dyDescent="0.2">
      <c r="B34" s="52" t="s">
        <v>123</v>
      </c>
      <c r="C34" s="55"/>
      <c r="D34" s="53" t="s">
        <v>124</v>
      </c>
    </row>
    <row r="35" spans="2:4" ht="3" customHeight="1" x14ac:dyDescent="0.2">
      <c r="B35" s="50"/>
    </row>
    <row r="36" spans="2:4" ht="12" x14ac:dyDescent="0.25">
      <c r="B36" s="51" t="s">
        <v>85</v>
      </c>
    </row>
    <row r="37" spans="2:4" ht="11.4" x14ac:dyDescent="0.2">
      <c r="B37" s="52" t="s">
        <v>86</v>
      </c>
      <c r="C37" s="55"/>
      <c r="D37" s="54" t="s">
        <v>125</v>
      </c>
    </row>
    <row r="38" spans="2:4" ht="3" customHeight="1" x14ac:dyDescent="0.2">
      <c r="B38" s="50"/>
    </row>
    <row r="39" spans="2:4" ht="12" x14ac:dyDescent="0.25">
      <c r="B39" s="51" t="s">
        <v>87</v>
      </c>
    </row>
    <row r="40" spans="2:4" ht="11.4" x14ac:dyDescent="0.2">
      <c r="B40" s="52" t="s">
        <v>92</v>
      </c>
      <c r="C40" s="55"/>
      <c r="D40" s="54" t="s">
        <v>126</v>
      </c>
    </row>
    <row r="41" spans="2:4" ht="3" customHeight="1" x14ac:dyDescent="0.2">
      <c r="B41" s="50"/>
    </row>
    <row r="42" spans="2:4" ht="13.2" x14ac:dyDescent="0.25">
      <c r="B42" s="49" t="s">
        <v>88</v>
      </c>
    </row>
    <row r="43" spans="2:4" ht="5.0999999999999996" customHeight="1" x14ac:dyDescent="0.2">
      <c r="B43" s="50"/>
    </row>
    <row r="44" spans="2:4" ht="12" x14ac:dyDescent="0.25">
      <c r="B44" s="51" t="s">
        <v>89</v>
      </c>
    </row>
    <row r="45" spans="2:4" ht="11.4" x14ac:dyDescent="0.2">
      <c r="B45" s="52" t="s">
        <v>111</v>
      </c>
      <c r="C45" s="55"/>
      <c r="D45" s="54" t="s">
        <v>127</v>
      </c>
    </row>
    <row r="46" spans="2:4" ht="3" customHeight="1" x14ac:dyDescent="0.2">
      <c r="B46" s="50"/>
    </row>
    <row r="47" spans="2:4" ht="13.2" x14ac:dyDescent="0.25">
      <c r="B47" s="49" t="s">
        <v>90</v>
      </c>
    </row>
    <row r="48" spans="2:4" ht="3" customHeight="1" x14ac:dyDescent="0.2">
      <c r="B48" s="50"/>
    </row>
    <row r="49" spans="2:4" ht="12" x14ac:dyDescent="0.25">
      <c r="B49" s="51" t="s">
        <v>91</v>
      </c>
    </row>
    <row r="50" spans="2:4" ht="22.95" x14ac:dyDescent="0.2">
      <c r="B50" s="52" t="s">
        <v>112</v>
      </c>
      <c r="C50" s="55"/>
      <c r="D50" s="54" t="s">
        <v>128</v>
      </c>
    </row>
    <row r="51" spans="2:4" ht="3" customHeight="1" x14ac:dyDescent="0.2"/>
    <row r="58" spans="2:4" ht="18" customHeight="1" x14ac:dyDescent="0.2"/>
  </sheetData>
  <hyperlinks>
    <hyperlink ref="D10" r:id="rId1"/>
    <hyperlink ref="D13" r:id="rId2"/>
    <hyperlink ref="D16" r:id="rId3" display="http://www.ucer.camcom.it/studi-ricerche/analisi/os-congiuntura-commercio"/>
    <hyperlink ref="D19" r:id="rId4" display="http://www.ucer.camcom.it/studi-ricerche/analisi/os-congiuntura-costruzioni"/>
    <hyperlink ref="D22" r:id="rId5" display="http://www.ucer.camcom.it/studi-ricerche/analisi/demografia-imprese"/>
    <hyperlink ref="D25" r:id="rId6" display="http://www.ucer.camcom.it/studi-ricerche/analisi/imprenditoria-estera"/>
    <hyperlink ref="D28" r:id="rId7" display="http://www.ucer.camcom.it/studi-ricerche/analisi/imprenditoria-femminile"/>
    <hyperlink ref="D31" r:id="rId8" display="http://www.ucer.camcom.it/studi-ricerche/analisi/imprenditoria-giovanile"/>
    <hyperlink ref="D34" r:id="rId9"/>
    <hyperlink ref="D45" r:id="rId10" display="http://www.ucer.camcom.it/studi-ricerche/analisi/rapporto-economia-regionale"/>
    <hyperlink ref="D50" r:id="rId11" display="http://www.ucer.camcom.it/studi-ricerche/dati/bd"/>
    <hyperlink ref="D7" r:id="rId12"/>
    <hyperlink ref="D40" r:id="rId13" display="http://www.ucer.camcom.it/studi-ricerche/analisi/scenario-previsione"/>
    <hyperlink ref="D37" r:id="rId14" display="http://www.ucer.camcom.it/studi-ricerche/analisi/esportazioni-regionali"/>
  </hyperlink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5"/>
  <headerFooter>
    <oddHeader>&amp;C&amp;K0070C0Scenari Emilia-Romagna</oddHeader>
    <oddFooter>&amp;R&amp;"Tahoma,Normale"&amp;16&amp;KC00000&amp;P</oddFooter>
  </headerFooter>
  <drawing r:id="rId16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A29"/>
  <sheetViews>
    <sheetView workbookViewId="0">
      <pane xSplit="1" ySplit="9" topLeftCell="AH10" activePane="bottomRight" state="frozen"/>
      <selection activeCell="K38" sqref="K38"/>
      <selection pane="topRight" activeCell="K38" sqref="K38"/>
      <selection pane="bottomLeft" activeCell="K38" sqref="K38"/>
      <selection pane="bottomRight" activeCell="K38" sqref="K38"/>
    </sheetView>
  </sheetViews>
  <sheetFormatPr defaultRowHeight="10.199999999999999" x14ac:dyDescent="0.2"/>
  <sheetData>
    <row r="1" spans="1:53" x14ac:dyDescent="0.2">
      <c r="A1" s="7" t="s">
        <v>0</v>
      </c>
    </row>
    <row r="2" spans="1:53" x14ac:dyDescent="0.2">
      <c r="A2" t="str">
        <f>[1]rfvq!$A$4&amp;" - database per grafici e tabelle"</f>
        <v>Ravenna-Ferrara - database per grafici e tabelle</v>
      </c>
    </row>
    <row r="3" spans="1:53" x14ac:dyDescent="0.2">
      <c r="A3" s="8" t="s">
        <v>1</v>
      </c>
    </row>
    <row r="4" spans="1:53" x14ac:dyDescent="0.2">
      <c r="A4" s="8" t="s">
        <v>97</v>
      </c>
      <c r="B4" s="9"/>
      <c r="C4" s="9"/>
      <c r="D4" s="10" t="str">
        <f>[1]rfvq!$A$4</f>
        <v>Ravenna-Ferrara</v>
      </c>
      <c r="E4" s="10" t="str">
        <f>[1]rfvq!$A$4</f>
        <v>Ravenna-Ferrara</v>
      </c>
      <c r="F4" s="10"/>
      <c r="G4" s="10"/>
      <c r="H4" s="10" t="str">
        <f>[1]rfvq!$A$4</f>
        <v>Ravenna-Ferrara</v>
      </c>
      <c r="I4" s="10" t="str">
        <f>[1]rfvq!$A$4</f>
        <v>Ravenna-Ferrara</v>
      </c>
      <c r="J4" s="10"/>
      <c r="K4" s="10"/>
      <c r="L4" s="10"/>
      <c r="M4" s="10" t="str">
        <f>[1]rfvq!$A$4</f>
        <v>Ravenna-Ferrara</v>
      </c>
      <c r="N4" s="10" t="str">
        <f>[1]rfvq!$A$4</f>
        <v>Ravenna-Ferrara</v>
      </c>
      <c r="O4" s="10" t="str">
        <f>[1]rfvq!$A$4</f>
        <v>Ravenna-Ferrara</v>
      </c>
      <c r="P4" s="10" t="str">
        <f>[1]rfvq!$A$4</f>
        <v>Ravenna-Ferrara</v>
      </c>
      <c r="Q4" s="10" t="str">
        <f>[1]rfvq!$A$4</f>
        <v>Ravenna-Ferrara</v>
      </c>
      <c r="R4" s="10" t="str">
        <f>[1]rfvq!$A$4</f>
        <v>Ravenna-Ferrara</v>
      </c>
      <c r="S4" s="10" t="str">
        <f>[1]rfvq!$A$4</f>
        <v>Ravenna-Ferrara</v>
      </c>
      <c r="T4" s="10" t="str">
        <f>[1]rfvq!$A$4</f>
        <v>Ravenna-Ferrara</v>
      </c>
      <c r="U4" s="10" t="str">
        <f>[1]rfvq!$A$4</f>
        <v>Ravenna-Ferrara</v>
      </c>
      <c r="V4" s="10" t="str">
        <f>[1]rfvq!$A$4</f>
        <v>Ravenna-Ferrara</v>
      </c>
      <c r="W4" s="10" t="str">
        <f>[1]rfvq!$A$4</f>
        <v>Ravenna-Ferrara</v>
      </c>
      <c r="X4" s="10" t="str">
        <f>[1]rfvq!$A$4</f>
        <v>Ravenna-Ferrara</v>
      </c>
      <c r="Y4" s="10" t="str">
        <f>[1]rfvq!$A$4</f>
        <v>Ravenna-Ferrara</v>
      </c>
      <c r="Z4" s="10" t="str">
        <f>[1]rfvq!$A$4</f>
        <v>Ravenna-Ferrara</v>
      </c>
      <c r="AA4" s="10" t="str">
        <f>[1]rfvq!$A$4</f>
        <v>Ravenna-Ferrara</v>
      </c>
      <c r="AB4" s="10" t="str">
        <f>[1]rfvq!$A$4</f>
        <v>Ravenna-Ferrara</v>
      </c>
      <c r="AC4" s="10" t="str">
        <f>[1]rfvq!$A$4</f>
        <v>Ravenna-Ferrara</v>
      </c>
      <c r="AD4" s="10" t="str">
        <f>[1]rfvq!$A$4</f>
        <v>Ravenna-Ferrara</v>
      </c>
      <c r="AE4" s="10" t="str">
        <f>[1]rfi!$A$4</f>
        <v>Ravenna-Ferrara</v>
      </c>
      <c r="AF4" s="10" t="str">
        <f>[1]rfi!$A$4</f>
        <v>Ravenna-Ferrara</v>
      </c>
      <c r="AG4" s="10" t="str">
        <f>[1]rfi!$A$4</f>
        <v>Ravenna-Ferrara</v>
      </c>
      <c r="AH4" s="10" t="str">
        <f>[1]rfi!$A$4</f>
        <v>Ravenna-Ferrara</v>
      </c>
      <c r="AI4" s="10" t="str">
        <f>[1]rfi!$A$4</f>
        <v>Ravenna-Ferrara</v>
      </c>
      <c r="AJ4" s="10" t="str">
        <f>[1]rfvq!$A$4</f>
        <v>Ravenna-Ferrara</v>
      </c>
      <c r="AK4" s="10" t="str">
        <f>[1]rfvq!$A$4</f>
        <v>Ravenna-Ferrara</v>
      </c>
      <c r="AL4" s="10" t="str">
        <f>[1]rfvq!$A$4</f>
        <v>Ravenna-Ferrara</v>
      </c>
      <c r="AM4" s="10" t="str">
        <f>[1]rfvq!$A$4</f>
        <v>Ravenna-Ferrara</v>
      </c>
      <c r="AN4" s="10" t="str">
        <f>[1]rfvq!$A$4</f>
        <v>Ravenna-Ferrara</v>
      </c>
      <c r="AO4" s="10" t="str">
        <f>[1]rfvq!$A$4</f>
        <v>Ravenna-Ferrara</v>
      </c>
      <c r="AP4" s="10" t="str">
        <f>[1]rfvq!$A$4</f>
        <v>Ravenna-Ferrara</v>
      </c>
      <c r="AQ4" s="10" t="str">
        <f>[1]rfvq!$A$4</f>
        <v>Ravenna-Ferrara</v>
      </c>
      <c r="AR4" s="10" t="str">
        <f>[1]rfvq!$A$4</f>
        <v>Ravenna-Ferrara</v>
      </c>
      <c r="AS4" s="10" t="str">
        <f>[1]rfvq!$A$4</f>
        <v>Ravenna-Ferrara</v>
      </c>
      <c r="AT4" s="10" t="str">
        <f>[1]rfvq!$A$4</f>
        <v>Ravenna-Ferrara</v>
      </c>
      <c r="AU4" s="10" t="str">
        <f>[1]rfvq!$A$4</f>
        <v>Ravenna-Ferrara</v>
      </c>
      <c r="AV4" s="10" t="str">
        <f>[1]rfvq!$A$4</f>
        <v>Ravenna-Ferrara</v>
      </c>
      <c r="AW4" s="10" t="str">
        <f>[1]rfvq!$A$4</f>
        <v>Ravenna-Ferrara</v>
      </c>
      <c r="AX4" s="10" t="str">
        <f>[1]rfvq!$A$4</f>
        <v>Ravenna-Ferrara</v>
      </c>
      <c r="AY4" s="10" t="str">
        <f>[1]rfvq!$A$4</f>
        <v>Ravenna-Ferrara</v>
      </c>
      <c r="AZ4" s="10" t="str">
        <f>[1]rfvq!$A$4</f>
        <v>Ravenna-Ferrara</v>
      </c>
    </row>
    <row r="5" spans="1:53" x14ac:dyDescent="0.2">
      <c r="A5" t="s">
        <v>2</v>
      </c>
      <c r="B5" s="11" t="s">
        <v>3</v>
      </c>
      <c r="C5" t="s">
        <v>4</v>
      </c>
      <c r="D5" s="11" t="s">
        <v>3</v>
      </c>
      <c r="E5" s="11" t="s">
        <v>3</v>
      </c>
      <c r="F5" t="s">
        <v>4</v>
      </c>
      <c r="G5" t="s">
        <v>4</v>
      </c>
      <c r="H5" t="s">
        <v>4</v>
      </c>
      <c r="I5" t="s">
        <v>4</v>
      </c>
      <c r="J5" t="s">
        <v>4</v>
      </c>
      <c r="K5" t="s">
        <v>4</v>
      </c>
      <c r="L5" t="s">
        <v>4</v>
      </c>
      <c r="M5" s="11" t="s">
        <v>3</v>
      </c>
      <c r="N5" s="11" t="s">
        <v>3</v>
      </c>
      <c r="O5" s="11" t="s">
        <v>3</v>
      </c>
      <c r="P5" s="11" t="s">
        <v>3</v>
      </c>
      <c r="Q5" s="11" t="s">
        <v>5</v>
      </c>
      <c r="R5" t="s">
        <v>4</v>
      </c>
      <c r="S5" t="s">
        <v>4</v>
      </c>
      <c r="T5" t="s">
        <v>4</v>
      </c>
      <c r="U5" t="s">
        <v>4</v>
      </c>
      <c r="V5" t="s">
        <v>4</v>
      </c>
      <c r="W5" t="s">
        <v>4</v>
      </c>
      <c r="X5" t="s">
        <v>4</v>
      </c>
      <c r="Y5" t="s">
        <v>4</v>
      </c>
      <c r="Z5" t="s">
        <v>4</v>
      </c>
      <c r="AA5" t="s">
        <v>3</v>
      </c>
      <c r="AB5" t="s">
        <v>4</v>
      </c>
      <c r="AC5" t="s">
        <v>4</v>
      </c>
      <c r="AD5" t="s">
        <v>4</v>
      </c>
      <c r="AE5" t="s">
        <v>3</v>
      </c>
      <c r="AF5" t="s">
        <v>3</v>
      </c>
      <c r="AG5" t="s">
        <v>3</v>
      </c>
      <c r="AH5" t="s">
        <v>3</v>
      </c>
      <c r="AI5" t="s">
        <v>3</v>
      </c>
      <c r="AJ5" t="s">
        <v>4</v>
      </c>
      <c r="AK5" t="s">
        <v>4</v>
      </c>
      <c r="AL5" t="s">
        <v>4</v>
      </c>
      <c r="AM5" t="s">
        <v>4</v>
      </c>
      <c r="AN5" t="s">
        <v>4</v>
      </c>
      <c r="AO5" t="s">
        <v>4</v>
      </c>
      <c r="AP5" t="s">
        <v>4</v>
      </c>
      <c r="AQ5" t="s">
        <v>4</v>
      </c>
      <c r="AR5" t="s">
        <v>4</v>
      </c>
      <c r="AS5" s="11" t="s">
        <v>6</v>
      </c>
      <c r="AT5" s="11" t="s">
        <v>74</v>
      </c>
      <c r="AU5" t="s">
        <v>4</v>
      </c>
      <c r="AV5" t="s">
        <v>4</v>
      </c>
      <c r="AW5" t="s">
        <v>4</v>
      </c>
      <c r="AX5" t="s">
        <v>4</v>
      </c>
      <c r="AY5" t="s">
        <v>4</v>
      </c>
      <c r="AZ5" s="11" t="s">
        <v>6</v>
      </c>
      <c r="BA5" s="42" t="s">
        <v>98</v>
      </c>
    </row>
    <row r="6" spans="1:53" x14ac:dyDescent="0.2">
      <c r="B6" s="12" t="s">
        <v>7</v>
      </c>
      <c r="C6" s="12"/>
      <c r="D6" s="12" t="s">
        <v>8</v>
      </c>
      <c r="E6" s="12" t="s">
        <v>8</v>
      </c>
      <c r="F6" s="10"/>
      <c r="G6" s="13" t="s">
        <v>9</v>
      </c>
      <c r="H6" s="13"/>
      <c r="I6" s="13"/>
      <c r="J6" s="13"/>
      <c r="K6" s="13"/>
      <c r="L6" s="10"/>
      <c r="M6" s="12" t="s">
        <v>8</v>
      </c>
      <c r="N6" s="14"/>
      <c r="O6" s="14"/>
      <c r="P6" s="14"/>
      <c r="Q6" s="14"/>
      <c r="R6" s="12" t="s">
        <v>10</v>
      </c>
      <c r="S6" s="14"/>
      <c r="T6" s="14"/>
      <c r="U6" s="14"/>
      <c r="V6" s="12"/>
      <c r="W6" s="13" t="s">
        <v>11</v>
      </c>
      <c r="X6" s="13"/>
      <c r="Y6" s="13"/>
      <c r="Z6" s="13"/>
      <c r="AA6" s="22" t="s">
        <v>52</v>
      </c>
      <c r="AB6" s="22"/>
      <c r="AC6" s="22"/>
      <c r="AE6" s="14" t="s">
        <v>16</v>
      </c>
      <c r="AF6" s="14"/>
      <c r="AG6" s="14"/>
      <c r="AH6" s="14"/>
      <c r="AI6" s="14"/>
      <c r="AJ6" s="14"/>
      <c r="AK6" s="14"/>
      <c r="AL6" s="14"/>
      <c r="AM6" s="14"/>
      <c r="AN6" s="14"/>
      <c r="AO6" s="22" t="s">
        <v>17</v>
      </c>
      <c r="AP6" s="22"/>
      <c r="AQ6" s="22"/>
      <c r="BA6" s="42" t="s">
        <v>99</v>
      </c>
    </row>
    <row r="7" spans="1:53" x14ac:dyDescent="0.2">
      <c r="A7" t="s">
        <v>12</v>
      </c>
      <c r="B7" s="15"/>
      <c r="C7" s="16"/>
      <c r="D7" s="17" t="str">
        <f>[1]rfi!$B6</f>
        <v>X</v>
      </c>
      <c r="E7" s="17" t="str">
        <f>[1]rfi!$C6</f>
        <v>M</v>
      </c>
      <c r="F7" s="18"/>
      <c r="G7" s="19"/>
      <c r="H7" s="19" t="str">
        <f>[1]rfvq!$C6</f>
        <v>M</v>
      </c>
      <c r="I7" s="19" t="str">
        <f>[1]rfvq!$B6</f>
        <v>X</v>
      </c>
      <c r="J7" s="19"/>
      <c r="K7" s="19"/>
      <c r="L7" s="18"/>
      <c r="M7" s="17" t="str">
        <f>[1]rfi!$F6</f>
        <v>VAA</v>
      </c>
      <c r="N7" s="17" t="str">
        <f>[1]rfi!$G6</f>
        <v>VAI</v>
      </c>
      <c r="O7" s="17" t="str">
        <f>[1]rfi!$H6</f>
        <v>VAC</v>
      </c>
      <c r="P7" s="17" t="str">
        <f>[1]rfi!$I6</f>
        <v>VAS</v>
      </c>
      <c r="Q7" s="17" t="str">
        <f>[1]rfi!$J6</f>
        <v>VAT</v>
      </c>
      <c r="R7" s="19" t="str">
        <f>[1]rfvq!$F6</f>
        <v>VAA</v>
      </c>
      <c r="S7" s="19" t="str">
        <f>[1]rfvq!$G6</f>
        <v>VAI</v>
      </c>
      <c r="T7" s="19" t="str">
        <f>[1]rfvq!$H6</f>
        <v>VAC</v>
      </c>
      <c r="U7" s="19" t="str">
        <f>[1]rfvq!$I6</f>
        <v>VAS</v>
      </c>
      <c r="V7" s="19" t="str">
        <f>[1]rfvq!$J6</f>
        <v>VAT</v>
      </c>
      <c r="W7" t="str">
        <f>[1]rfvq!AD5</f>
        <v>VAA/VAT</v>
      </c>
      <c r="X7" t="str">
        <f>[1]rfvq!AE5</f>
        <v>VAI/VAT</v>
      </c>
      <c r="Y7" t="str">
        <f>[1]rfvq!AF5</f>
        <v>VAC/VAT</v>
      </c>
      <c r="Z7" t="str">
        <f>[1]rfvq!AG5</f>
        <v>VAS/VAT</v>
      </c>
      <c r="AA7" s="18" t="str">
        <f>[1]rfi!$AA6</f>
        <v>N</v>
      </c>
      <c r="AB7" s="18" t="str">
        <f>[1]rfvq!$AA6</f>
        <v>N</v>
      </c>
      <c r="AC7" s="18" t="str">
        <f>[1]rfvq!$Y6</f>
        <v>FL</v>
      </c>
      <c r="AD7" s="18" t="str">
        <f>[1]rfvq!$U6</f>
        <v>POPPRE</v>
      </c>
      <c r="AE7" s="18" t="str">
        <f>[1]rfi!$P6</f>
        <v>UTA</v>
      </c>
      <c r="AF7" s="18" t="str">
        <f>[1]rfi!$Q6</f>
        <v>UTI</v>
      </c>
      <c r="AG7" s="18" t="str">
        <f>[1]rfi!$R6</f>
        <v>UTC</v>
      </c>
      <c r="AH7" s="18" t="str">
        <f>[1]rfi!$S6</f>
        <v>UTS</v>
      </c>
      <c r="AI7" s="18" t="str">
        <f>[1]rfi!$T6</f>
        <v>UTT</v>
      </c>
      <c r="AJ7" s="18" t="str">
        <f>[1]rfvq!$P6</f>
        <v>UTA</v>
      </c>
      <c r="AK7" s="18" t="str">
        <f>[1]rfvq!$Q6</f>
        <v>UTI</v>
      </c>
      <c r="AL7" s="18" t="str">
        <f>[1]rfvq!$R6</f>
        <v>UTC</v>
      </c>
      <c r="AM7" s="18" t="str">
        <f>[1]rfvq!$S6</f>
        <v>UTS</v>
      </c>
      <c r="AN7" s="18" t="str">
        <f>[1]rfvq!$T6</f>
        <v>UTT</v>
      </c>
      <c r="AO7" s="18" t="str">
        <f>[1]rfvq!$AH6</f>
        <v>TA</v>
      </c>
      <c r="AP7" s="18" t="str">
        <f>[1]rfvq!$AI6</f>
        <v>TO</v>
      </c>
      <c r="AQ7" s="18" t="str">
        <f>[1]rfvq!$AJ6</f>
        <v>TD</v>
      </c>
      <c r="AR7" s="18" t="str">
        <f>[1]rfvq!$AB6</f>
        <v>REDD</v>
      </c>
      <c r="AS7" s="20" t="str">
        <f>[1]rf!$AC6</f>
        <v>VAT/POPCR</v>
      </c>
      <c r="AT7" s="20" t="str">
        <f>[1]rf!$AD6</f>
        <v>VVAT/POPCR</v>
      </c>
      <c r="AU7" t="str">
        <f>[1]rfvq!$AK5</f>
        <v>VX/VVAT</v>
      </c>
      <c r="AV7" t="str">
        <f>[1]rfvq!$AL5</f>
        <v>VM/VVAT</v>
      </c>
      <c r="AW7" t="str">
        <f>[1]rfvq!$AM5</f>
        <v>pr/ita VVAT/POPPRE</v>
      </c>
      <c r="AX7" t="str">
        <f>[1]rfvq!$AN5</f>
        <v>pr/ita VVAT/N</v>
      </c>
      <c r="AY7" s="18" t="str">
        <f>[1]rfvq!$AO5</f>
        <v>VAT/N</v>
      </c>
      <c r="AZ7" s="18" t="str">
        <f>[1]rf!$AF6</f>
        <v>VAT/N</v>
      </c>
    </row>
    <row r="8" spans="1:53" x14ac:dyDescent="0.2">
      <c r="B8" t="s">
        <v>13</v>
      </c>
      <c r="C8" t="s">
        <v>14</v>
      </c>
      <c r="D8" s="21" t="s">
        <v>13</v>
      </c>
      <c r="E8" s="21" t="s">
        <v>13</v>
      </c>
      <c r="F8" s="10"/>
      <c r="G8" s="12" t="s">
        <v>15</v>
      </c>
      <c r="H8" s="12"/>
      <c r="I8" s="12"/>
      <c r="J8" s="12"/>
      <c r="K8" s="12"/>
      <c r="L8" s="10"/>
      <c r="M8" s="21" t="s">
        <v>13</v>
      </c>
      <c r="N8" s="21"/>
      <c r="O8" s="21"/>
      <c r="P8" s="21"/>
      <c r="Q8" s="21"/>
      <c r="R8" s="12" t="str">
        <f>[1]rfvq!$A$4</f>
        <v>Ravenna-Ferrara</v>
      </c>
      <c r="S8" s="12"/>
      <c r="T8" s="12"/>
      <c r="U8" s="12"/>
      <c r="V8" s="12"/>
      <c r="W8" s="12"/>
      <c r="X8" s="12"/>
      <c r="Y8" s="12"/>
      <c r="Z8" s="12"/>
      <c r="AA8" s="22" t="s">
        <v>13</v>
      </c>
      <c r="AB8" s="22" t="s">
        <v>49</v>
      </c>
      <c r="AC8" s="22"/>
      <c r="AD8" s="10"/>
      <c r="AE8" s="32" t="s">
        <v>13</v>
      </c>
      <c r="AF8" s="32"/>
      <c r="AG8" s="32"/>
      <c r="AH8" s="32"/>
      <c r="AI8" s="32"/>
      <c r="AJ8" s="14" t="s">
        <v>49</v>
      </c>
      <c r="AK8" s="14"/>
      <c r="AL8" s="14"/>
      <c r="AM8" s="14"/>
      <c r="AN8" s="14"/>
      <c r="AO8" s="22" t="s">
        <v>53</v>
      </c>
      <c r="AP8" s="22"/>
      <c r="AQ8" s="22"/>
      <c r="AR8" s="23" t="s">
        <v>18</v>
      </c>
      <c r="AS8" s="23"/>
      <c r="AT8" s="23"/>
      <c r="AU8" s="24" t="s">
        <v>19</v>
      </c>
      <c r="AV8" s="24"/>
      <c r="AW8" s="25" t="s">
        <v>20</v>
      </c>
      <c r="AX8" s="25"/>
      <c r="AY8" s="23" t="s">
        <v>18</v>
      </c>
      <c r="AZ8" s="23"/>
    </row>
    <row r="9" spans="1:53" x14ac:dyDescent="0.2">
      <c r="A9" t="s">
        <v>21</v>
      </c>
      <c r="B9" s="12" t="s">
        <v>22</v>
      </c>
      <c r="C9" s="26" t="s">
        <v>15</v>
      </c>
      <c r="D9" s="12" t="s">
        <v>23</v>
      </c>
      <c r="E9" s="12" t="s">
        <v>24</v>
      </c>
      <c r="F9" s="10" t="s">
        <v>25</v>
      </c>
      <c r="G9" s="12" t="s">
        <v>26</v>
      </c>
      <c r="H9" s="12" t="s">
        <v>27</v>
      </c>
      <c r="I9" s="12" t="s">
        <v>28</v>
      </c>
      <c r="J9" s="12" t="s">
        <v>29</v>
      </c>
      <c r="K9" s="12" t="s">
        <v>30</v>
      </c>
      <c r="L9" s="10" t="s">
        <v>31</v>
      </c>
      <c r="M9" s="12" t="s">
        <v>32</v>
      </c>
      <c r="N9" s="12" t="s">
        <v>33</v>
      </c>
      <c r="O9" s="12" t="s">
        <v>34</v>
      </c>
      <c r="P9" s="12" t="s">
        <v>35</v>
      </c>
      <c r="Q9" s="12" t="s">
        <v>36</v>
      </c>
      <c r="R9" s="12" t="s">
        <v>32</v>
      </c>
      <c r="S9" s="12" t="s">
        <v>33</v>
      </c>
      <c r="T9" s="12" t="s">
        <v>34</v>
      </c>
      <c r="U9" s="12" t="s">
        <v>35</v>
      </c>
      <c r="V9" s="12" t="s">
        <v>36</v>
      </c>
      <c r="W9" s="12" t="s">
        <v>32</v>
      </c>
      <c r="X9" s="12" t="s">
        <v>33</v>
      </c>
      <c r="Y9" s="12" t="s">
        <v>34</v>
      </c>
      <c r="Z9" s="12" t="s">
        <v>35</v>
      </c>
      <c r="AA9" s="10" t="s">
        <v>37</v>
      </c>
      <c r="AB9" s="10" t="s">
        <v>37</v>
      </c>
      <c r="AC9" t="s">
        <v>38</v>
      </c>
      <c r="AD9" t="s">
        <v>39</v>
      </c>
      <c r="AE9" s="12" t="s">
        <v>32</v>
      </c>
      <c r="AF9" s="12" t="s">
        <v>33</v>
      </c>
      <c r="AG9" s="12" t="s">
        <v>34</v>
      </c>
      <c r="AH9" s="12" t="s">
        <v>35</v>
      </c>
      <c r="AI9" s="12" t="s">
        <v>36</v>
      </c>
      <c r="AJ9" s="12" t="s">
        <v>32</v>
      </c>
      <c r="AK9" s="12" t="s">
        <v>33</v>
      </c>
      <c r="AL9" s="12" t="s">
        <v>34</v>
      </c>
      <c r="AM9" s="12" t="s">
        <v>35</v>
      </c>
      <c r="AN9" s="12" t="s">
        <v>36</v>
      </c>
      <c r="AO9" t="s">
        <v>40</v>
      </c>
      <c r="AP9" t="s">
        <v>41</v>
      </c>
      <c r="AQ9" t="s">
        <v>42</v>
      </c>
      <c r="AR9" t="s">
        <v>43</v>
      </c>
      <c r="AS9" s="14" t="s">
        <v>101</v>
      </c>
      <c r="AT9" s="14" t="s">
        <v>102</v>
      </c>
      <c r="AU9" t="s">
        <v>44</v>
      </c>
      <c r="AV9" t="s">
        <v>45</v>
      </c>
      <c r="AW9" t="s">
        <v>46</v>
      </c>
      <c r="AX9" t="s">
        <v>47</v>
      </c>
      <c r="AY9" s="10" t="s">
        <v>103</v>
      </c>
      <c r="AZ9" s="10" t="s">
        <v>104</v>
      </c>
    </row>
    <row r="10" spans="1:53" x14ac:dyDescent="0.2">
      <c r="A10" s="27">
        <f>[1]rfdb!A10</f>
        <v>2009</v>
      </c>
      <c r="B10" s="16"/>
      <c r="C10" s="28"/>
      <c r="D10" s="17">
        <f>[1]rfdb!D10</f>
        <v>105.47983173630259</v>
      </c>
      <c r="E10" s="17">
        <f>[1]rfdb!E10</f>
        <v>107.86646541588217</v>
      </c>
      <c r="F10" s="18"/>
      <c r="G10" s="19"/>
      <c r="H10" s="19">
        <f>[1]rfdb!H10</f>
        <v>-21.936894814515451</v>
      </c>
      <c r="I10" s="19">
        <f>[1]rfdb!I10</f>
        <v>-23.167768960888381</v>
      </c>
      <c r="J10" s="19"/>
      <c r="K10" s="19"/>
      <c r="L10" s="18"/>
      <c r="M10" s="17">
        <f>[1]rfdb!M10</f>
        <v>95.91388999890556</v>
      </c>
      <c r="N10" s="17">
        <f>[1]rfdb!N10</f>
        <v>86.640502770131164</v>
      </c>
      <c r="O10" s="17">
        <f>[1]rfdb!O10</f>
        <v>115.99985040261477</v>
      </c>
      <c r="P10" s="17">
        <f>[1]rfdb!P10</f>
        <v>107.87283697183986</v>
      </c>
      <c r="Q10" s="17">
        <f>[1]rfdb!Q10</f>
        <v>103.13762983368946</v>
      </c>
      <c r="R10" s="19">
        <f>[1]rfdb!R10</f>
        <v>10.182937758408684</v>
      </c>
      <c r="S10" s="19">
        <f>[1]rfdb!S10</f>
        <v>-19.712739722291005</v>
      </c>
      <c r="T10" s="19">
        <f>[1]rfdb!T10</f>
        <v>-13.648933552737519</v>
      </c>
      <c r="U10" s="19">
        <f>[1]rfdb!U10</f>
        <v>-6.1253454178406219</v>
      </c>
      <c r="V10" s="19">
        <f>[1]rfdb!V10</f>
        <v>-8.8883322664464295</v>
      </c>
      <c r="W10" s="17">
        <f>[1]rfdb!W10</f>
        <v>4.7928257705448587</v>
      </c>
      <c r="X10" s="17">
        <f>[1]rfdb!X10</f>
        <v>18.372179782930179</v>
      </c>
      <c r="Y10" s="17">
        <f>[1]rfdb!Y10</f>
        <v>7.2618240286505529</v>
      </c>
      <c r="Z10" s="17">
        <f>[1]rfdb!Z10</f>
        <v>69.573170417874422</v>
      </c>
      <c r="AA10" s="39">
        <f>[1]rfdb!AA10</f>
        <v>103.43545361835795</v>
      </c>
      <c r="AB10" s="18">
        <f>[1]rfdb!AB10</f>
        <v>-1.9359904301107567</v>
      </c>
      <c r="AC10" s="18">
        <f>[1]rfdb!AC10</f>
        <v>-7.6963819197473082E-2</v>
      </c>
      <c r="AD10" s="18">
        <f>[1]rfdb!AD10</f>
        <v>0.50960854525290422</v>
      </c>
      <c r="AE10" s="39">
        <f>[1]rfdb!AE10</f>
        <v>97.487758143495839</v>
      </c>
      <c r="AF10" s="39">
        <f>[1]rfdb!AF10</f>
        <v>84.242714263662378</v>
      </c>
      <c r="AG10" s="39">
        <f>[1]rfdb!AG10</f>
        <v>120.29763676972402</v>
      </c>
      <c r="AH10" s="39">
        <f>[1]rfdb!AH10</f>
        <v>105.6267251640142</v>
      </c>
      <c r="AI10" s="39">
        <f>[1]rfdb!AI10</f>
        <v>101.58080689358957</v>
      </c>
      <c r="AJ10" s="18">
        <f>[1]rfdb!AJ10</f>
        <v>2.2499997351102419</v>
      </c>
      <c r="AK10" s="18">
        <f>[1]rfdb!AK10</f>
        <v>-7.1072045951920959</v>
      </c>
      <c r="AL10" s="18">
        <f>[1]rfdb!AL10</f>
        <v>-9.6463663221706515</v>
      </c>
      <c r="AM10" s="18">
        <f>[1]rfdb!AM10</f>
        <v>-4.9301572602225674</v>
      </c>
      <c r="AN10" s="18">
        <f>[1]rfdb!AN10</f>
        <v>-5.244734785159566</v>
      </c>
      <c r="AO10" s="39">
        <f>[1]rfdb!AO10</f>
        <v>71.597509883310579</v>
      </c>
      <c r="AP10" s="39">
        <f>[1]rfdb!AP10</f>
        <v>67.442597909641762</v>
      </c>
      <c r="AQ10" s="39">
        <f>[1]rfdb!AQ10</f>
        <v>5.8031515068617496</v>
      </c>
      <c r="AR10" s="18">
        <f>[1]rfdb!AR10</f>
        <v>-4.5169489674700802</v>
      </c>
      <c r="AS10" s="29">
        <f>[1]rfdb!AS10</f>
        <v>25.474324081967705</v>
      </c>
      <c r="AT10" s="29">
        <f>[1]rfdb!AT10</f>
        <v>23.968134571077002</v>
      </c>
      <c r="AU10" s="39">
        <f>[1]rfdb!AU10</f>
        <v>22.861519728370897</v>
      </c>
      <c r="AV10" s="39">
        <f>[1]rfdb!AV10</f>
        <v>18.683763625027073</v>
      </c>
      <c r="AW10" s="39">
        <f>[1]rfdb!AW10</f>
        <v>100.15971826776305</v>
      </c>
      <c r="AX10" s="39">
        <f>[1]rfdb!AX10</f>
        <v>86.605457317018363</v>
      </c>
      <c r="AY10" s="18">
        <f>[1]rfdb!AY10</f>
        <v>-7.0895957312257281</v>
      </c>
      <c r="AZ10" s="39">
        <f>[1]rfdb!AZ10</f>
        <v>58.257208322839041</v>
      </c>
      <c r="BA10" s="42">
        <v>33</v>
      </c>
    </row>
    <row r="11" spans="1:53" x14ac:dyDescent="0.2">
      <c r="A11" s="27">
        <f>[1]rfdb!A11</f>
        <v>2010</v>
      </c>
      <c r="B11" s="16"/>
      <c r="C11" s="28"/>
      <c r="D11" s="17">
        <f>[1]rfdb!D11</f>
        <v>129.02018066978977</v>
      </c>
      <c r="E11" s="17">
        <f>[1]rfdb!E11</f>
        <v>139.69288329695948</v>
      </c>
      <c r="F11" s="18"/>
      <c r="G11" s="19"/>
      <c r="H11" s="19">
        <f>[1]rfdb!H11</f>
        <v>29.505386830253187</v>
      </c>
      <c r="I11" s="19">
        <f>[1]rfdb!I11</f>
        <v>22.317393331018565</v>
      </c>
      <c r="J11" s="19"/>
      <c r="K11" s="19"/>
      <c r="L11" s="18"/>
      <c r="M11" s="17">
        <f>[1]rfdb!M11</f>
        <v>93.8727810147074</v>
      </c>
      <c r="N11" s="17">
        <f>[1]rfdb!N11</f>
        <v>96.926454623752818</v>
      </c>
      <c r="O11" s="17">
        <f>[1]rfdb!O11</f>
        <v>102.60329723445238</v>
      </c>
      <c r="P11" s="17">
        <f>[1]rfdb!P11</f>
        <v>105.93857009499921</v>
      </c>
      <c r="Q11" s="17">
        <f>[1]rfdb!Q11</f>
        <v>103.13039150258368</v>
      </c>
      <c r="R11" s="19">
        <f>[1]rfdb!R11</f>
        <v>-2.1280640209894952</v>
      </c>
      <c r="S11" s="19">
        <f>[1]rfdb!S11</f>
        <v>11.871990033243062</v>
      </c>
      <c r="T11" s="19">
        <f>[1]rfdb!T11</f>
        <v>-11.54876762484205</v>
      </c>
      <c r="U11" s="19">
        <f>[1]rfdb!U11</f>
        <v>-1.7930991073736191</v>
      </c>
      <c r="V11" s="19">
        <f>[1]rfdb!V11</f>
        <v>-7.0181282209369478E-3</v>
      </c>
      <c r="W11" s="17">
        <f>[1]rfdb!W11</f>
        <v>4.6911606013992371</v>
      </c>
      <c r="X11" s="17">
        <f>[1]rfdb!X11</f>
        <v>20.554765695461167</v>
      </c>
      <c r="Y11" s="17">
        <f>[1]rfdb!Y11</f>
        <v>6.4236236644019566</v>
      </c>
      <c r="Z11" s="17">
        <f>[1]rfdb!Z11</f>
        <v>68.330450038737638</v>
      </c>
      <c r="AA11" s="39">
        <f>[1]rfdb!AA11</f>
        <v>103.1721462547047</v>
      </c>
      <c r="AB11" s="18">
        <f>[1]rfdb!AB11</f>
        <v>-0.25456200407334428</v>
      </c>
      <c r="AC11" s="18">
        <f>[1]rfdb!AC11</f>
        <v>0.59925066907793312</v>
      </c>
      <c r="AD11" s="18">
        <f>[1]rfdb!AD11</f>
        <v>0.10105636118860062</v>
      </c>
      <c r="AE11" s="39">
        <f>[1]rfdb!AE11</f>
        <v>90.098833770964944</v>
      </c>
      <c r="AF11" s="39">
        <f>[1]rfdb!AF11</f>
        <v>81.933326955841096</v>
      </c>
      <c r="AG11" s="39">
        <f>[1]rfdb!AG11</f>
        <v>109.2818830769655</v>
      </c>
      <c r="AH11" s="39">
        <f>[1]rfdb!AH11</f>
        <v>101.81961282160451</v>
      </c>
      <c r="AI11" s="39">
        <f>[1]rfdb!AI11</f>
        <v>97.31058335134351</v>
      </c>
      <c r="AJ11" s="18">
        <f>[1]rfdb!AJ11</f>
        <v>-7.5793356142777153</v>
      </c>
      <c r="AK11" s="18">
        <f>[1]rfdb!AK11</f>
        <v>-2.7413495968249157</v>
      </c>
      <c r="AL11" s="18">
        <f>[1]rfdb!AL11</f>
        <v>-9.1570823738167828</v>
      </c>
      <c r="AM11" s="18">
        <f>[1]rfdb!AM11</f>
        <v>-3.6043078458582567</v>
      </c>
      <c r="AN11" s="18">
        <f>[1]rfdb!AN11</f>
        <v>-4.2037700554193203</v>
      </c>
      <c r="AO11" s="39">
        <f>[1]rfdb!AO11</f>
        <v>71.953844503339099</v>
      </c>
      <c r="AP11" s="39">
        <f>[1]rfdb!AP11</f>
        <v>67.203001772602946</v>
      </c>
      <c r="AQ11" s="39">
        <f>[1]rfdb!AQ11</f>
        <v>6.6026252850404381</v>
      </c>
      <c r="AR11" s="18">
        <f>[1]rfdb!AR11</f>
        <v>-0.28371674505339728</v>
      </c>
      <c r="AS11" s="29">
        <f>[1]rfdb!AS11</f>
        <v>25.336383384735278</v>
      </c>
      <c r="AT11" s="29">
        <f>[1]rfdb!AT11</f>
        <v>23.819883225010855</v>
      </c>
      <c r="AU11" s="39">
        <f>[1]rfdb!AU11</f>
        <v>28.637117181677173</v>
      </c>
      <c r="AV11" s="39">
        <f>[1]rfdb!AV11</f>
        <v>25.804558863968513</v>
      </c>
      <c r="AW11" s="39">
        <f>[1]rfdb!AW11</f>
        <v>98.306974871817232</v>
      </c>
      <c r="AX11" s="39">
        <f>[1]rfdb!AX11</f>
        <v>84.601332185641454</v>
      </c>
      <c r="AY11" s="18">
        <f>[1]rfdb!AY11</f>
        <v>0.24817563672687726</v>
      </c>
      <c r="AZ11" s="39">
        <f>[1]rfdb!AZ11</f>
        <v>58.40178852053355</v>
      </c>
      <c r="BA11" s="42">
        <v>34</v>
      </c>
    </row>
    <row r="12" spans="1:53" x14ac:dyDescent="0.2">
      <c r="A12" s="27">
        <f>[1]rfdb!A12</f>
        <v>2011</v>
      </c>
      <c r="B12" s="16"/>
      <c r="C12" s="28"/>
      <c r="D12" s="17">
        <f>[1]rfdb!D12</f>
        <v>143.89577551111449</v>
      </c>
      <c r="E12" s="17">
        <f>[1]rfdb!E12</f>
        <v>150.19078243805598</v>
      </c>
      <c r="F12" s="18"/>
      <c r="G12" s="19"/>
      <c r="H12" s="19">
        <f>[1]rfdb!H12</f>
        <v>7.514984939340108</v>
      </c>
      <c r="I12" s="19">
        <f>[1]rfdb!I12</f>
        <v>11.529665176486503</v>
      </c>
      <c r="J12" s="19"/>
      <c r="K12" s="19"/>
      <c r="L12" s="18"/>
      <c r="M12" s="17">
        <f>[1]rfdb!M12</f>
        <v>103.56229557220448</v>
      </c>
      <c r="N12" s="17">
        <f>[1]rfdb!N12</f>
        <v>104.23817993847665</v>
      </c>
      <c r="O12" s="17">
        <f>[1]rfdb!O12</f>
        <v>100.09210498038065</v>
      </c>
      <c r="P12" s="17">
        <f>[1]rfdb!P12</f>
        <v>110.55451133717079</v>
      </c>
      <c r="Q12" s="17">
        <f>[1]rfdb!Q12</f>
        <v>108.13722120294243</v>
      </c>
      <c r="R12" s="19">
        <f>[1]rfdb!R12</f>
        <v>10.321963888530128</v>
      </c>
      <c r="S12" s="19">
        <f>[1]rfdb!S12</f>
        <v>7.5435806902319102</v>
      </c>
      <c r="T12" s="19">
        <f>[1]rfdb!T12</f>
        <v>-2.4474771491344471</v>
      </c>
      <c r="U12" s="19">
        <f>[1]rfdb!U12</f>
        <v>4.3571866582985619</v>
      </c>
      <c r="V12" s="19">
        <f>[1]rfdb!V12</f>
        <v>4.8548537704652395</v>
      </c>
      <c r="W12" s="17">
        <f>[1]rfdb!W12</f>
        <v>4.9357567327859684</v>
      </c>
      <c r="X12" s="17">
        <f>[1]rfdb!X12</f>
        <v>21.08183859545171</v>
      </c>
      <c r="Y12" s="17">
        <f>[1]rfdb!Y12</f>
        <v>5.9762678767231296</v>
      </c>
      <c r="Z12" s="17">
        <f>[1]rfdb!Z12</f>
        <v>68.006136795039183</v>
      </c>
      <c r="AA12" s="39">
        <f>[1]rfdb!AA12</f>
        <v>105.56570065052465</v>
      </c>
      <c r="AB12" s="18">
        <f>[1]rfdb!AB12</f>
        <v>2.3199618140257394</v>
      </c>
      <c r="AC12" s="18">
        <f>[1]rfdb!AC12</f>
        <v>0.9945224929155172</v>
      </c>
      <c r="AD12" s="18">
        <f>[1]rfdb!AD12</f>
        <v>9.7629051091785435E-2</v>
      </c>
      <c r="AE12" s="39">
        <f>[1]rfdb!AE12</f>
        <v>88.927266727431601</v>
      </c>
      <c r="AF12" s="39">
        <f>[1]rfdb!AF12</f>
        <v>86.572188764484025</v>
      </c>
      <c r="AG12" s="39">
        <f>[1]rfdb!AG12</f>
        <v>105.39532003096166</v>
      </c>
      <c r="AH12" s="39">
        <f>[1]rfdb!AH12</f>
        <v>105.42994945979885</v>
      </c>
      <c r="AI12" s="39">
        <f>[1]rfdb!AI12</f>
        <v>100.24928550673016</v>
      </c>
      <c r="AJ12" s="18">
        <f>[1]rfdb!AJ12</f>
        <v>-1.3003132166077846</v>
      </c>
      <c r="AK12" s="18">
        <f>[1]rfdb!AK12</f>
        <v>5.6617520379016018</v>
      </c>
      <c r="AL12" s="18">
        <f>[1]rfdb!AL12</f>
        <v>-3.5564568769981819</v>
      </c>
      <c r="AM12" s="18">
        <f>[1]rfdb!AM12</f>
        <v>3.5458165064130576</v>
      </c>
      <c r="AN12" s="18">
        <f>[1]rfdb!AN12</f>
        <v>3.0199203973285682</v>
      </c>
      <c r="AO12" s="39">
        <f>[1]rfdb!AO12</f>
        <v>72.598564381929904</v>
      </c>
      <c r="AP12" s="39">
        <f>[1]rfdb!AP12</f>
        <v>68.6950194559642</v>
      </c>
      <c r="AQ12" s="39">
        <f>[1]rfdb!AQ12</f>
        <v>5.3768899691042957</v>
      </c>
      <c r="AR12" s="18">
        <f>[1]rfdb!AR12</f>
        <v>2.8927082586140074</v>
      </c>
      <c r="AS12" s="29">
        <f>[1]rfdb!AS12</f>
        <v>26.483556920592026</v>
      </c>
      <c r="AT12" s="29">
        <f>[1]rfdb!AT12</f>
        <v>25.284025382289251</v>
      </c>
      <c r="AU12" s="39">
        <f>[1]rfdb!AU12</f>
        <v>31.203424045415943</v>
      </c>
      <c r="AV12" s="39">
        <f>[1]rfdb!AV12</f>
        <v>27.832372201473181</v>
      </c>
      <c r="AW12" s="39">
        <f>[1]rfdb!AW12</f>
        <v>102.48808146797022</v>
      </c>
      <c r="AX12" s="39">
        <f>[1]rfdb!AX12</f>
        <v>86.49207827462277</v>
      </c>
      <c r="AY12" s="18">
        <f>[1]rfdb!AY12</f>
        <v>2.4774168319636747</v>
      </c>
      <c r="AZ12" s="39">
        <f>[1]rfdb!AZ12</f>
        <v>59.848644259509079</v>
      </c>
      <c r="BA12" s="42">
        <v>35</v>
      </c>
    </row>
    <row r="13" spans="1:53" x14ac:dyDescent="0.2">
      <c r="A13" s="27">
        <f>[1]rfdb!A13</f>
        <v>2012</v>
      </c>
      <c r="B13" s="16"/>
      <c r="C13" s="28"/>
      <c r="D13" s="17">
        <f>[1]rfdb!D13</f>
        <v>143.09744717014681</v>
      </c>
      <c r="E13" s="17">
        <f>[1]rfdb!E13</f>
        <v>146.64643554564159</v>
      </c>
      <c r="F13" s="18"/>
      <c r="G13" s="19"/>
      <c r="H13" s="19">
        <f>[1]rfdb!H13</f>
        <v>-2.3598964163304759</v>
      </c>
      <c r="I13" s="19">
        <f>[1]rfdb!I13</f>
        <v>-0.55479623229522934</v>
      </c>
      <c r="J13" s="19"/>
      <c r="K13" s="19"/>
      <c r="L13" s="18"/>
      <c r="M13" s="17">
        <f>[1]rfdb!M13</f>
        <v>94.663146160552458</v>
      </c>
      <c r="N13" s="17">
        <f>[1]rfdb!N13</f>
        <v>97.205009796250835</v>
      </c>
      <c r="O13" s="17">
        <f>[1]rfdb!O13</f>
        <v>83.835270759929898</v>
      </c>
      <c r="P13" s="17">
        <f>[1]rfdb!P13</f>
        <v>108.45074723608826</v>
      </c>
      <c r="Q13" s="17">
        <f>[1]rfdb!Q13</f>
        <v>103.69134518210512</v>
      </c>
      <c r="R13" s="19">
        <f>[1]rfdb!R13</f>
        <v>-8.5930399306835099</v>
      </c>
      <c r="S13" s="19">
        <f>[1]rfdb!S13</f>
        <v>-6.7472111911172306</v>
      </c>
      <c r="T13" s="19">
        <f>[1]rfdb!T13</f>
        <v>-16.241874644995548</v>
      </c>
      <c r="U13" s="19">
        <f>[1]rfdb!U13</f>
        <v>-1.90292017542949</v>
      </c>
      <c r="V13" s="19">
        <f>[1]rfdb!V13</f>
        <v>-4.1113281545247631</v>
      </c>
      <c r="W13" s="17">
        <f>[1]rfdb!W13</f>
        <v>4.7050658842441386</v>
      </c>
      <c r="X13" s="17">
        <f>[1]rfdb!X13</f>
        <v>20.502320080235634</v>
      </c>
      <c r="Y13" s="17">
        <f>[1]rfdb!Y13</f>
        <v>5.2202307565623309</v>
      </c>
      <c r="Z13" s="17">
        <f>[1]rfdb!Z13</f>
        <v>69.572383278957886</v>
      </c>
      <c r="AA13" s="39">
        <f>[1]rfdb!AA13</f>
        <v>101.87873326331344</v>
      </c>
      <c r="AB13" s="18">
        <f>[1]rfdb!AB13</f>
        <v>-3.492580795174105</v>
      </c>
      <c r="AC13" s="18">
        <f>[1]rfdb!AC13</f>
        <v>8.1588074453664561E-2</v>
      </c>
      <c r="AD13" s="18">
        <f>[1]rfdb!AD13</f>
        <v>-0.1405215506493751</v>
      </c>
      <c r="AE13" s="39">
        <f>[1]rfdb!AE13</f>
        <v>86.703096539162146</v>
      </c>
      <c r="AF13" s="39">
        <f>[1]rfdb!AF13</f>
        <v>84.233573041432834</v>
      </c>
      <c r="AG13" s="39">
        <f>[1]rfdb!AG13</f>
        <v>96.538815183897128</v>
      </c>
      <c r="AH13" s="39">
        <f>[1]rfdb!AH13</f>
        <v>105.80369179612566</v>
      </c>
      <c r="AI13" s="39">
        <f>[1]rfdb!AI13</f>
        <v>99.213495525910915</v>
      </c>
      <c r="AJ13" s="18">
        <f>[1]rfdb!AJ13</f>
        <v>-2.5011116051578353</v>
      </c>
      <c r="AK13" s="18">
        <f>[1]rfdb!AK13</f>
        <v>-2.7013475764293138</v>
      </c>
      <c r="AL13" s="18">
        <f>[1]rfdb!AL13</f>
        <v>-8.4031291374823684</v>
      </c>
      <c r="AM13" s="18">
        <f>[1]rfdb!AM13</f>
        <v>0.35449351748890745</v>
      </c>
      <c r="AN13" s="18">
        <f>[1]rfdb!AN13</f>
        <v>-1.0332143272479555</v>
      </c>
      <c r="AO13" s="39">
        <f>[1]rfdb!AO13</f>
        <v>72.760039688713803</v>
      </c>
      <c r="AP13" s="39">
        <f>[1]rfdb!AP13</f>
        <v>66.389081365801189</v>
      </c>
      <c r="AQ13" s="39">
        <f>[1]rfdb!AQ13</f>
        <v>8.756122660418054</v>
      </c>
      <c r="AR13" s="18">
        <f>[1]rfdb!AR13</f>
        <v>-1.9862744871943283</v>
      </c>
      <c r="AS13" s="29">
        <f>[1]rfdb!AS13</f>
        <v>25.357642670325614</v>
      </c>
      <c r="AT13" s="29">
        <f>[1]rfdb!AT13</f>
        <v>24.520819425080834</v>
      </c>
      <c r="AU13" s="39">
        <f>[1]rfdb!AU13</f>
        <v>32.579454112802338</v>
      </c>
      <c r="AV13" s="39">
        <f>[1]rfdb!AV13</f>
        <v>28.943879676318414</v>
      </c>
      <c r="AW13" s="39">
        <f>[1]rfdb!AW13</f>
        <v>101.22989823417399</v>
      </c>
      <c r="AX13" s="39">
        <f>[1]rfdb!AX13</f>
        <v>87.965670241139634</v>
      </c>
      <c r="AY13" s="18">
        <f>[1]rfdb!AY13</f>
        <v>-0.64113968070935723</v>
      </c>
      <c r="AZ13" s="39">
        <f>[1]rfdb!AZ13</f>
        <v>59.464930852794787</v>
      </c>
      <c r="BA13" s="42">
        <v>36</v>
      </c>
    </row>
    <row r="14" spans="1:53" x14ac:dyDescent="0.2">
      <c r="A14" s="27">
        <f>[1]rfdb!A14</f>
        <v>2013</v>
      </c>
      <c r="B14" s="16"/>
      <c r="C14" s="28"/>
      <c r="D14" s="17">
        <f>[1]rfdb!D14</f>
        <v>143.44604541563044</v>
      </c>
      <c r="E14" s="17">
        <f>[1]rfdb!E14</f>
        <v>146.27184946712848</v>
      </c>
      <c r="F14" s="18"/>
      <c r="G14" s="19"/>
      <c r="H14" s="19">
        <f>[1]rfdb!H14</f>
        <v>-0.25543483352961083</v>
      </c>
      <c r="I14" s="19">
        <f>[1]rfdb!I14</f>
        <v>0.24360898980195778</v>
      </c>
      <c r="J14" s="19"/>
      <c r="K14" s="19"/>
      <c r="L14" s="18"/>
      <c r="M14" s="17">
        <f>[1]rfdb!M14</f>
        <v>105.79277609280885</v>
      </c>
      <c r="N14" s="17">
        <f>[1]rfdb!N14</f>
        <v>97.347325702666538</v>
      </c>
      <c r="O14" s="17">
        <f>[1]rfdb!O14</f>
        <v>74.854573852226423</v>
      </c>
      <c r="P14" s="17">
        <f>[1]rfdb!P14</f>
        <v>107.26964188408688</v>
      </c>
      <c r="Q14" s="17">
        <f>[1]rfdb!Q14</f>
        <v>102.93055748460365</v>
      </c>
      <c r="R14" s="19">
        <f>[1]rfdb!R14</f>
        <v>11.757088564730456</v>
      </c>
      <c r="S14" s="19">
        <f>[1]rfdb!S14</f>
        <v>0.14640799554881401</v>
      </c>
      <c r="T14" s="19">
        <f>[1]rfdb!T14</f>
        <v>-10.712313357250958</v>
      </c>
      <c r="U14" s="19">
        <f>[1]rfdb!U14</f>
        <v>-1.0890707368112706</v>
      </c>
      <c r="V14" s="19">
        <f>[1]rfdb!V14</f>
        <v>-0.73370414489788427</v>
      </c>
      <c r="W14" s="17">
        <f>[1]rfdb!W14</f>
        <v>5.29710976116107</v>
      </c>
      <c r="X14" s="17">
        <f>[1]rfdb!X14</f>
        <v>20.684097194557278</v>
      </c>
      <c r="Y14" s="17">
        <f>[1]rfdb!Y14</f>
        <v>4.6954741685450063</v>
      </c>
      <c r="Z14" s="17">
        <f>[1]rfdb!Z14</f>
        <v>69.323318875736646</v>
      </c>
      <c r="AA14" s="39">
        <f>[1]rfdb!AA14</f>
        <v>96.585397532144412</v>
      </c>
      <c r="AB14" s="18">
        <f>[1]rfdb!AB14</f>
        <v>-5.1957219741709864</v>
      </c>
      <c r="AC14" s="18">
        <f>[1]rfdb!AC14</f>
        <v>-1.6602872228089316</v>
      </c>
      <c r="AD14" s="18">
        <f>[1]rfdb!AD14</f>
        <v>-0.81383645611535771</v>
      </c>
      <c r="AE14" s="39">
        <f>[1]rfdb!AE14</f>
        <v>83.514808068542166</v>
      </c>
      <c r="AF14" s="39">
        <f>[1]rfdb!AF14</f>
        <v>83.018453722304301</v>
      </c>
      <c r="AG14" s="39">
        <f>[1]rfdb!AG14</f>
        <v>89.351700731800491</v>
      </c>
      <c r="AH14" s="39">
        <f>[1]rfdb!AH14</f>
        <v>103.22814016774439</v>
      </c>
      <c r="AI14" s="39">
        <f>[1]rfdb!AI14</f>
        <v>96.552045162126916</v>
      </c>
      <c r="AJ14" s="18">
        <f>[1]rfdb!AJ14</f>
        <v>-3.677248677248679</v>
      </c>
      <c r="AK14" s="18">
        <f>[1]rfdb!AK14</f>
        <v>-1.4425593920025515</v>
      </c>
      <c r="AL14" s="18">
        <f>[1]rfdb!AL14</f>
        <v>-7.4447924789690862</v>
      </c>
      <c r="AM14" s="18">
        <f>[1]rfdb!AM14</f>
        <v>-2.4342738751915616</v>
      </c>
      <c r="AN14" s="18">
        <f>[1]rfdb!AN14</f>
        <v>-2.6825487295616179</v>
      </c>
      <c r="AO14" s="39">
        <f>[1]rfdb!AO14</f>
        <v>72.13910840980698</v>
      </c>
      <c r="AP14" s="39">
        <f>[1]rfdb!AP14</f>
        <v>63.456118301198842</v>
      </c>
      <c r="AQ14" s="39">
        <f>[1]rfdb!AQ14</f>
        <v>12.036453319164837</v>
      </c>
      <c r="AR14" s="18">
        <f>[1]rfdb!AR14</f>
        <v>0.59494004436526637</v>
      </c>
      <c r="AS14" s="29">
        <f>[1]rfdb!AS14</f>
        <v>25.157449458827845</v>
      </c>
      <c r="AT14" s="29">
        <f>[1]rfdb!AT14</f>
        <v>24.732882936471466</v>
      </c>
      <c r="AU14" s="39">
        <f>[1]rfdb!AU14</f>
        <v>32.296079499195962</v>
      </c>
      <c r="AV14" s="39">
        <f>[1]rfdb!AV14</f>
        <v>28.07643617767204</v>
      </c>
      <c r="AW14" s="39">
        <f>[1]rfdb!AW14</f>
        <v>102.76716990014776</v>
      </c>
      <c r="AX14" s="39">
        <f>[1]rfdb!AX14</f>
        <v>92.152066651341315</v>
      </c>
      <c r="AY14" s="18">
        <f>[1]rfdb!AY14</f>
        <v>4.7065574699671542</v>
      </c>
      <c r="AZ14" s="39">
        <f>[1]rfdb!AZ14</f>
        <v>62.263681997857809</v>
      </c>
      <c r="BA14" s="42">
        <v>37</v>
      </c>
    </row>
    <row r="15" spans="1:53" x14ac:dyDescent="0.2">
      <c r="A15" s="27">
        <f>[1]rfdb!A15</f>
        <v>2014</v>
      </c>
      <c r="B15" s="16"/>
      <c r="C15" s="28"/>
      <c r="D15" s="17">
        <f>[1]rfdb!D15</f>
        <v>148.29447159719984</v>
      </c>
      <c r="E15" s="17">
        <f>[1]rfdb!E15</f>
        <v>142.00580385941711</v>
      </c>
      <c r="F15" s="18"/>
      <c r="G15" s="19"/>
      <c r="H15" s="19">
        <f>[1]rfdb!H15</f>
        <v>-2.916518539454227</v>
      </c>
      <c r="I15" s="19">
        <f>[1]rfdb!I15</f>
        <v>3.3799650366946432</v>
      </c>
      <c r="J15" s="19"/>
      <c r="K15" s="19"/>
      <c r="L15" s="18"/>
      <c r="M15" s="17">
        <f>[1]rfdb!M15</f>
        <v>105.86286967960619</v>
      </c>
      <c r="N15" s="17">
        <f>[1]rfdb!N15</f>
        <v>97.563592299093344</v>
      </c>
      <c r="O15" s="17">
        <f>[1]rfdb!O15</f>
        <v>68.174427234640973</v>
      </c>
      <c r="P15" s="17">
        <f>[1]rfdb!P15</f>
        <v>108.61703271928519</v>
      </c>
      <c r="Q15" s="17">
        <f>[1]rfdb!Q15</f>
        <v>103.44642969816466</v>
      </c>
      <c r="R15" s="19">
        <f>[1]rfdb!R15</f>
        <v>6.6255551074534402E-2</v>
      </c>
      <c r="S15" s="19">
        <f>[1]rfdb!S15</f>
        <v>0.22215977158670519</v>
      </c>
      <c r="T15" s="19">
        <f>[1]rfdb!T15</f>
        <v>-8.9241662517149827</v>
      </c>
      <c r="U15" s="19">
        <f>[1]rfdb!U15</f>
        <v>1.2560784314487483</v>
      </c>
      <c r="V15" s="19">
        <f>[1]rfdb!V15</f>
        <v>0.50118470760074363</v>
      </c>
      <c r="W15" s="17">
        <f>[1]rfdb!W15</f>
        <v>5.2741859768579165</v>
      </c>
      <c r="X15" s="17">
        <f>[1]rfdb!X15</f>
        <v>20.626671215818714</v>
      </c>
      <c r="Y15" s="17">
        <f>[1]rfdb!Y15</f>
        <v>4.255116255474646</v>
      </c>
      <c r="Z15" s="17">
        <f>[1]rfdb!Z15</f>
        <v>69.844026551848742</v>
      </c>
      <c r="AA15" s="39">
        <f>[1]rfdb!AA15</f>
        <v>97.89295310768928</v>
      </c>
      <c r="AB15" s="18">
        <f>[1]rfdb!AB15</f>
        <v>1.3537818437923788</v>
      </c>
      <c r="AC15" s="18">
        <f>[1]rfdb!AC15</f>
        <v>0.30468285419131824</v>
      </c>
      <c r="AD15" s="18">
        <f>[1]rfdb!AD15</f>
        <v>-0.3783579012281213</v>
      </c>
      <c r="AE15" s="39">
        <f>[1]rfdb!AE15</f>
        <v>80.012057974971185</v>
      </c>
      <c r="AF15" s="39">
        <f>[1]rfdb!AF15</f>
        <v>81.933170469496659</v>
      </c>
      <c r="AG15" s="39">
        <f>[1]rfdb!AG15</f>
        <v>85.255238285188753</v>
      </c>
      <c r="AH15" s="39">
        <f>[1]rfdb!AH15</f>
        <v>102.77336213334753</v>
      </c>
      <c r="AI15" s="39">
        <f>[1]rfdb!AI15</f>
        <v>95.480560186968475</v>
      </c>
      <c r="AJ15" s="18">
        <f>[1]rfdb!AJ15</f>
        <v>-4.1941664892484853</v>
      </c>
      <c r="AK15" s="18">
        <f>[1]rfdb!AK15</f>
        <v>-1.3072795314134855</v>
      </c>
      <c r="AL15" s="18">
        <f>[1]rfdb!AL15</f>
        <v>-4.5846496631415601</v>
      </c>
      <c r="AM15" s="18">
        <f>[1]rfdb!AM15</f>
        <v>-0.44055626078106647</v>
      </c>
      <c r="AN15" s="18">
        <f>[1]rfdb!AN15</f>
        <v>-1.1097486059039374</v>
      </c>
      <c r="AO15" s="39">
        <f>[1]rfdb!AO15</f>
        <v>72.633719320302376</v>
      </c>
      <c r="AP15" s="39">
        <f>[1]rfdb!AP15</f>
        <v>64.55944145727824</v>
      </c>
      <c r="AQ15" s="39">
        <f>[1]rfdb!AQ15</f>
        <v>11.116431787580565</v>
      </c>
      <c r="AR15" s="18">
        <f>[1]rfdb!AR15</f>
        <v>0.46426528247449639</v>
      </c>
      <c r="AS15" s="29">
        <f>[1]rfdb!AS15</f>
        <v>25.318793791178891</v>
      </c>
      <c r="AT15" s="29">
        <f>[1]rfdb!AT15</f>
        <v>25.004159160908149</v>
      </c>
      <c r="AU15" s="39">
        <f>[1]rfdb!AU15</f>
        <v>33.061662672044868</v>
      </c>
      <c r="AV15" s="39">
        <f>[1]rfdb!AV15</f>
        <v>26.31447696351556</v>
      </c>
      <c r="AW15" s="39">
        <f>[1]rfdb!AW15</f>
        <v>103.11222878734307</v>
      </c>
      <c r="AX15" s="39">
        <f>[1]rfdb!AX15</f>
        <v>91.380757856540811</v>
      </c>
      <c r="AY15" s="18">
        <f>[1]rfdb!AY15</f>
        <v>-0.84120900146151811</v>
      </c>
      <c r="AZ15" s="39">
        <f>[1]rfdb!AZ15</f>
        <v>61.739914300250454</v>
      </c>
      <c r="BA15" s="42">
        <v>38</v>
      </c>
    </row>
    <row r="16" spans="1:53" x14ac:dyDescent="0.2">
      <c r="A16" s="27">
        <f>[1]rfdb!A16</f>
        <v>2015</v>
      </c>
      <c r="B16" s="16"/>
      <c r="C16" s="28"/>
      <c r="D16" s="17">
        <f>[1]rfdb!D16</f>
        <v>149.79597994654739</v>
      </c>
      <c r="E16" s="17">
        <f>[1]rfdb!E16</f>
        <v>133.59990962750442</v>
      </c>
      <c r="F16" s="18"/>
      <c r="G16" s="19"/>
      <c r="H16" s="19">
        <f>[1]rfdb!H16</f>
        <v>-5.9194018860203368</v>
      </c>
      <c r="I16" s="19">
        <f>[1]rfdb!I16</f>
        <v>1.0125180886216389</v>
      </c>
      <c r="J16" s="19"/>
      <c r="K16" s="19"/>
      <c r="L16" s="18"/>
      <c r="M16" s="17">
        <f>[1]rfdb!M16</f>
        <v>111.38524487685218</v>
      </c>
      <c r="N16" s="17">
        <f>[1]rfdb!N16</f>
        <v>100.12314017524186</v>
      </c>
      <c r="O16" s="17">
        <f>[1]rfdb!O16</f>
        <v>67.384208525946988</v>
      </c>
      <c r="P16" s="17">
        <f>[1]rfdb!P16</f>
        <v>107.90679207299955</v>
      </c>
      <c r="Q16" s="17">
        <f>[1]rfdb!Q16</f>
        <v>103.76735758495869</v>
      </c>
      <c r="R16" s="19">
        <f>[1]rfdb!R16</f>
        <v>5.2165364626515887</v>
      </c>
      <c r="S16" s="19">
        <f>[1]rfdb!S16</f>
        <v>2.6234662088926441</v>
      </c>
      <c r="T16" s="19">
        <f>[1]rfdb!T16</f>
        <v>-1.1591130879240352</v>
      </c>
      <c r="U16" s="19">
        <f>[1]rfdb!U16</f>
        <v>-0.6538943557049981</v>
      </c>
      <c r="V16" s="19">
        <f>[1]rfdb!V16</f>
        <v>0.31023582711402486</v>
      </c>
      <c r="W16" s="17">
        <f>[1]rfdb!W16</f>
        <v>5.5321530905510814</v>
      </c>
      <c r="X16" s="17">
        <f>[1]rfdb!X16</f>
        <v>21.102337952497777</v>
      </c>
      <c r="Y16" s="17">
        <f>[1]rfdb!Y16</f>
        <v>4.1927871182556062</v>
      </c>
      <c r="Z16" s="17">
        <f>[1]rfdb!Z16</f>
        <v>69.172721838695537</v>
      </c>
      <c r="AA16" s="39">
        <f>[1]rfdb!AA16</f>
        <v>98.477091037430654</v>
      </c>
      <c r="AB16" s="18">
        <f>[1]rfdb!AB16</f>
        <v>0.59671090839275021</v>
      </c>
      <c r="AC16" s="18">
        <f>[1]rfdb!AC16</f>
        <v>-0.19273339203375039</v>
      </c>
      <c r="AD16" s="18">
        <f>[1]rfdb!AD16</f>
        <v>-0.95842055098966927</v>
      </c>
      <c r="AE16" s="39">
        <f>[1]rfdb!AE16</f>
        <v>81.570728865662616</v>
      </c>
      <c r="AF16" s="39">
        <f>[1]rfdb!AF16</f>
        <v>77.678123288891172</v>
      </c>
      <c r="AG16" s="39">
        <f>[1]rfdb!AG16</f>
        <v>82.983459362669834</v>
      </c>
      <c r="AH16" s="39">
        <f>[1]rfdb!AH16</f>
        <v>102.81356772478328</v>
      </c>
      <c r="AI16" s="39">
        <f>[1]rfdb!AI16</f>
        <v>94.576444321703818</v>
      </c>
      <c r="AJ16" s="18">
        <f>[1]rfdb!AJ16</f>
        <v>1.9480449948918954</v>
      </c>
      <c r="AK16" s="18">
        <f>[1]rfdb!AK16</f>
        <v>-5.1933144491089989</v>
      </c>
      <c r="AL16" s="18">
        <f>[1]rfdb!AL16</f>
        <v>-2.6646795765434939</v>
      </c>
      <c r="AM16" s="18">
        <f>[1]rfdb!AM16</f>
        <v>3.9120634570255497E-2</v>
      </c>
      <c r="AN16" s="18">
        <f>[1]rfdb!AN16</f>
        <v>-0.94691093505762103</v>
      </c>
      <c r="AO16" s="39">
        <f>[1]rfdb!AO16</f>
        <v>73.195248190299807</v>
      </c>
      <c r="AP16" s="39">
        <f>[1]rfdb!AP16</f>
        <v>65.57314114753872</v>
      </c>
      <c r="AQ16" s="39">
        <f>[1]rfdb!AQ16</f>
        <v>10.413390529046952</v>
      </c>
      <c r="AR16" s="18">
        <f>[1]rfdb!AR16</f>
        <v>1.1487182587698319</v>
      </c>
      <c r="AS16" s="29">
        <f>[1]rfdb!AS16</f>
        <v>25.482152580589663</v>
      </c>
      <c r="AT16" s="29">
        <f>[1]rfdb!AT16</f>
        <v>25.482152580589663</v>
      </c>
      <c r="AU16" s="39">
        <f>[1]rfdb!AU16</f>
        <v>32.742244491435955</v>
      </c>
      <c r="AV16" s="39">
        <f>[1]rfdb!AV16</f>
        <v>23.721281614466339</v>
      </c>
      <c r="AW16" s="39">
        <f>[1]rfdb!AW16</f>
        <v>103.14041887986012</v>
      </c>
      <c r="AX16" s="39">
        <f>[1]rfdb!AX16</f>
        <v>91.520776919272365</v>
      </c>
      <c r="AY16" s="18">
        <f>[1]rfdb!AY16</f>
        <v>-0.28477579305710155</v>
      </c>
      <c r="AZ16" s="39">
        <f>[1]rfdb!AZ16</f>
        <v>61.564093969669145</v>
      </c>
      <c r="BA16" s="42">
        <v>39</v>
      </c>
    </row>
    <row r="17" spans="1:53" x14ac:dyDescent="0.2">
      <c r="A17" s="27">
        <f>[1]rfdb!A17</f>
        <v>2016</v>
      </c>
      <c r="B17" s="16"/>
      <c r="C17" s="28"/>
      <c r="D17" s="17">
        <f>[1]rfdb!D17</f>
        <v>141.35719938731702</v>
      </c>
      <c r="E17" s="17">
        <f>[1]rfdb!E17</f>
        <v>142.69344513799788</v>
      </c>
      <c r="F17" s="18"/>
      <c r="G17" s="19"/>
      <c r="H17" s="19">
        <f>[1]rfdb!H17</f>
        <v>6.8065431599823256</v>
      </c>
      <c r="I17" s="19">
        <f>[1]rfdb!I17</f>
        <v>-5.633516041112463</v>
      </c>
      <c r="J17" s="19"/>
      <c r="K17" s="19"/>
      <c r="L17" s="18"/>
      <c r="M17" s="17">
        <f>[1]rfdb!M17</f>
        <v>115.32373088970897</v>
      </c>
      <c r="N17" s="17">
        <f>[1]rfdb!N17</f>
        <v>102.10811405194754</v>
      </c>
      <c r="O17" s="17">
        <f>[1]rfdb!O17</f>
        <v>67.636484400424777</v>
      </c>
      <c r="P17" s="17">
        <f>[1]rfdb!P17</f>
        <v>109.14956845305605</v>
      </c>
      <c r="Q17" s="17">
        <f>[1]rfdb!Q17</f>
        <v>105.24743408928933</v>
      </c>
      <c r="R17" s="19">
        <f>[1]rfdb!R17</f>
        <v>3.5359135917968132</v>
      </c>
      <c r="S17" s="19">
        <f>[1]rfdb!S17</f>
        <v>1.982532582609231</v>
      </c>
      <c r="T17" s="19">
        <f>[1]rfdb!T17</f>
        <v>0.37438426598221941</v>
      </c>
      <c r="U17" s="19">
        <f>[1]rfdb!U17</f>
        <v>1.1517128404815891</v>
      </c>
      <c r="V17" s="19">
        <f>[1]rfdb!V17</f>
        <v>1.426341133452147</v>
      </c>
      <c r="W17" s="17">
        <f>[1]rfdb!W17</f>
        <v>5.6472166693487971</v>
      </c>
      <c r="X17" s="17">
        <f>[1]rfdb!X17</f>
        <v>21.218056806152958</v>
      </c>
      <c r="Y17" s="17">
        <f>[1]rfdb!Y17</f>
        <v>4.1493010656818949</v>
      </c>
      <c r="Z17" s="17">
        <f>[1]rfdb!Z17</f>
        <v>68.985425458816351</v>
      </c>
      <c r="AA17" s="39">
        <f>[1]rfdb!AA17</f>
        <v>99.542207121814641</v>
      </c>
      <c r="AB17" s="18">
        <f>[1]rfdb!AB17</f>
        <v>1.0815876801023139</v>
      </c>
      <c r="AC17" s="18">
        <f>[1]rfdb!AC17</f>
        <v>0.22957315417844182</v>
      </c>
      <c r="AD17" s="18">
        <f>[1]rfdb!AD17</f>
        <v>-0.34109547400306139</v>
      </c>
      <c r="AE17" s="39">
        <f>[1]rfdb!AE17</f>
        <v>82.883979097735619</v>
      </c>
      <c r="AF17" s="39">
        <f>[1]rfdb!AF17</f>
        <v>79.337956214555277</v>
      </c>
      <c r="AG17" s="39">
        <f>[1]rfdb!AG17</f>
        <v>81.531648599993559</v>
      </c>
      <c r="AH17" s="39">
        <f>[1]rfdb!AH17</f>
        <v>104.58298629074937</v>
      </c>
      <c r="AI17" s="39">
        <f>[1]rfdb!AI17</f>
        <v>96.06255289444475</v>
      </c>
      <c r="AJ17" s="18">
        <f>[1]rfdb!AJ17</f>
        <v>1.6099527984306361</v>
      </c>
      <c r="AK17" s="18">
        <f>[1]rfdb!AK17</f>
        <v>2.1368087376300915</v>
      </c>
      <c r="AL17" s="18">
        <f>[1]rfdb!AL17</f>
        <v>-1.7495182459570713</v>
      </c>
      <c r="AM17" s="18">
        <f>[1]rfdb!AM17</f>
        <v>1.7209971457294193</v>
      </c>
      <c r="AN17" s="18">
        <f>[1]rfdb!AN17</f>
        <v>1.5713305605843164</v>
      </c>
      <c r="AO17" s="39">
        <f>[1]rfdb!AO17</f>
        <v>73.614380149183305</v>
      </c>
      <c r="AP17" s="39">
        <f>[1]rfdb!AP17</f>
        <v>66.509232144284937</v>
      </c>
      <c r="AQ17" s="39">
        <f>[1]rfdb!AQ17</f>
        <v>9.6518479005045137</v>
      </c>
      <c r="AR17" s="18">
        <f>[1]rfdb!AR17</f>
        <v>0.99970228569332686</v>
      </c>
      <c r="AS17" s="29">
        <f>[1]rfdb!AS17</f>
        <v>25.950594481232429</v>
      </c>
      <c r="AT17" s="29">
        <f>[1]rfdb!AT17</f>
        <v>26.168638810895615</v>
      </c>
      <c r="AU17" s="39">
        <f>[1]rfdb!AU17</f>
        <v>29.98370881136449</v>
      </c>
      <c r="AV17" s="39">
        <f>[1]rfdb!AV17</f>
        <v>23.811791263607709</v>
      </c>
      <c r="AW17" s="39">
        <f>[1]rfdb!AW17</f>
        <v>103.30846376633207</v>
      </c>
      <c r="AX17" s="39">
        <f>[1]rfdb!AX17</f>
        <v>91.8352660039493</v>
      </c>
      <c r="AY17" s="18">
        <f>[1]rfdb!AY17</f>
        <v>0.34106454129005925</v>
      </c>
      <c r="AZ17" s="39">
        <f>[1]rfdb!AZ17</f>
        <v>61.774067264366174</v>
      </c>
      <c r="BA17" s="42">
        <v>40</v>
      </c>
    </row>
    <row r="18" spans="1:53" x14ac:dyDescent="0.2">
      <c r="A18" s="27">
        <f>[1]rfdb!A18</f>
        <v>2017</v>
      </c>
      <c r="B18" s="16"/>
      <c r="C18" s="28"/>
      <c r="D18" s="17">
        <f>[1]rfdb!D18</f>
        <v>154.48172277950468</v>
      </c>
      <c r="E18" s="17">
        <f>[1]rfdb!E18</f>
        <v>159.85749086961872</v>
      </c>
      <c r="F18" s="18"/>
      <c r="G18" s="19"/>
      <c r="H18" s="19">
        <f>[1]rfdb!H18</f>
        <v>12.028615410484743</v>
      </c>
      <c r="I18" s="19">
        <f>[1]rfdb!I18</f>
        <v>9.2846515416781905</v>
      </c>
      <c r="J18" s="19"/>
      <c r="K18" s="19"/>
      <c r="L18" s="18"/>
      <c r="M18" s="17">
        <f>[1]rfdb!M18</f>
        <v>103.95555217320208</v>
      </c>
      <c r="N18" s="17">
        <f>[1]rfdb!N18</f>
        <v>102.98538627504649</v>
      </c>
      <c r="O18" s="17">
        <f>[1]rfdb!O18</f>
        <v>67.736040428847986</v>
      </c>
      <c r="P18" s="17">
        <f>[1]rfdb!P18</f>
        <v>110.5116946146979</v>
      </c>
      <c r="Q18" s="17">
        <f>[1]rfdb!Q18</f>
        <v>105.76590729145686</v>
      </c>
      <c r="R18" s="19">
        <f>[1]rfdb!R18</f>
        <v>-9.8576230831267324</v>
      </c>
      <c r="S18" s="19">
        <f>[1]rfdb!S18</f>
        <v>0.85916014730487156</v>
      </c>
      <c r="T18" s="19">
        <f>[1]rfdb!T18</f>
        <v>0.14719278996495611</v>
      </c>
      <c r="U18" s="19">
        <f>[1]rfdb!U18</f>
        <v>1.2479446148499385</v>
      </c>
      <c r="V18" s="19">
        <f>[1]rfdb!V18</f>
        <v>0.49262312820630427</v>
      </c>
      <c r="W18" s="17">
        <f>[1]rfdb!W18</f>
        <v>5.0655811112647493</v>
      </c>
      <c r="X18" s="17">
        <f>[1]rfdb!X18</f>
        <v>21.295447594160049</v>
      </c>
      <c r="Y18" s="17">
        <f>[1]rfdb!Y18</f>
        <v>4.1350383822533301</v>
      </c>
      <c r="Z18" s="17">
        <f>[1]rfdb!Z18</f>
        <v>69.503932912321872</v>
      </c>
      <c r="AA18" s="39">
        <f>[1]rfdb!AA18</f>
        <v>100.02449424487088</v>
      </c>
      <c r="AB18" s="18">
        <f>[1]rfdb!AB18</f>
        <v>0.48450515314177878</v>
      </c>
      <c r="AC18" s="18">
        <f>[1]rfdb!AC18</f>
        <v>-1.1499330414186493</v>
      </c>
      <c r="AD18" s="18">
        <f>[1]rfdb!AD18</f>
        <v>0.17711539338423066</v>
      </c>
      <c r="AE18" s="39">
        <f>[1]rfdb!AE18</f>
        <v>86.519175114274717</v>
      </c>
      <c r="AF18" s="39">
        <f>[1]rfdb!AF18</f>
        <v>79.888057558673196</v>
      </c>
      <c r="AG18" s="39">
        <f>[1]rfdb!AG18</f>
        <v>78.87263079189826</v>
      </c>
      <c r="AH18" s="39">
        <f>[1]rfdb!AH18</f>
        <v>105.74566532026441</v>
      </c>
      <c r="AI18" s="39">
        <f>[1]rfdb!AI18</f>
        <v>97.015346887631196</v>
      </c>
      <c r="AJ18" s="18">
        <f>[1]rfdb!AJ18</f>
        <v>4.3858850119303794</v>
      </c>
      <c r="AK18" s="18">
        <f>[1]rfdb!AK18</f>
        <v>0.69336465213483134</v>
      </c>
      <c r="AL18" s="18">
        <f>[1]rfdb!AL18</f>
        <v>-3.2613320762601372</v>
      </c>
      <c r="AM18" s="18">
        <f>[1]rfdb!AM18</f>
        <v>1.1117286575492269</v>
      </c>
      <c r="AN18" s="18">
        <f>[1]rfdb!AN18</f>
        <v>0.99184746238567545</v>
      </c>
      <c r="AO18" s="39">
        <f>[1]rfdb!AO18</f>
        <v>72.639208848109789</v>
      </c>
      <c r="AP18" s="39">
        <f>[1]rfdb!AP18</f>
        <v>66.713313254129318</v>
      </c>
      <c r="AQ18" s="39">
        <f>[1]rfdb!AQ18</f>
        <v>8.157984768765365</v>
      </c>
      <c r="AR18" s="18">
        <f>[1]rfdb!AR18</f>
        <v>1.8666732028349786</v>
      </c>
      <c r="AS18" s="29">
        <f>[1]rfdb!AS18</f>
        <v>26.154752569584105</v>
      </c>
      <c r="AT18" s="29">
        <f>[1]rfdb!AT18</f>
        <v>26.5987842990275</v>
      </c>
      <c r="AU18" s="39">
        <f>[1]rfdb!AU18</f>
        <v>32.908151446711081</v>
      </c>
      <c r="AV18" s="39">
        <f>[1]rfdb!AV18</f>
        <v>27.193422725867222</v>
      </c>
      <c r="AW18" s="39">
        <f>[1]rfdb!AW18</f>
        <v>102.45161433253959</v>
      </c>
      <c r="AX18" s="39">
        <f>[1]rfdb!AX18</f>
        <v>91.691729285789734</v>
      </c>
      <c r="AY18" s="18">
        <f>[1]rfdb!AY18</f>
        <v>8.0788327037728536E-3</v>
      </c>
      <c r="AZ18" s="39">
        <f>[1]rfdb!AZ18</f>
        <v>61.779057887914774</v>
      </c>
      <c r="BA18" s="42">
        <v>41</v>
      </c>
    </row>
    <row r="19" spans="1:53" x14ac:dyDescent="0.2">
      <c r="A19" s="27">
        <f>[1]rfdb!A19</f>
        <v>2018</v>
      </c>
      <c r="B19" s="16"/>
      <c r="C19" s="28"/>
      <c r="D19" s="17">
        <f>[1]rfdb!D19</f>
        <v>164.28789056128329</v>
      </c>
      <c r="E19" s="17">
        <f>[1]rfdb!E19</f>
        <v>159.58621921517599</v>
      </c>
      <c r="F19" s="18"/>
      <c r="G19" s="19"/>
      <c r="H19" s="19">
        <f>[1]rfdb!H19</f>
        <v>-0.16969592914728437</v>
      </c>
      <c r="I19" s="19">
        <f>[1]rfdb!I19</f>
        <v>6.3477851006200625</v>
      </c>
      <c r="J19" s="19"/>
      <c r="K19" s="19"/>
      <c r="L19" s="18"/>
      <c r="M19" s="17">
        <f>[1]rfdb!M19</f>
        <v>109.86624245224165</v>
      </c>
      <c r="N19" s="17">
        <f>[1]rfdb!N19</f>
        <v>103.34041417473703</v>
      </c>
      <c r="O19" s="17">
        <f>[1]rfdb!O19</f>
        <v>69.037909114780888</v>
      </c>
      <c r="P19" s="17">
        <f>[1]rfdb!P19</f>
        <v>110.26188039385711</v>
      </c>
      <c r="Q19" s="17">
        <f>[1]rfdb!Q19</f>
        <v>106.06606070097715</v>
      </c>
      <c r="R19" s="19">
        <f>[1]rfdb!R19</f>
        <v>5.6857860455511666</v>
      </c>
      <c r="S19" s="19">
        <f>[1]rfdb!S19</f>
        <v>0.34473619270831701</v>
      </c>
      <c r="T19" s="19">
        <f>[1]rfdb!T19</f>
        <v>1.9219734098576913</v>
      </c>
      <c r="U19" s="19">
        <f>[1]rfdb!U19</f>
        <v>-0.22605229402351545</v>
      </c>
      <c r="V19" s="19">
        <f>[1]rfdb!V19</f>
        <v>0.28379032261613979</v>
      </c>
      <c r="W19" s="17">
        <f>[1]rfdb!W19</f>
        <v>5.3384492129709278</v>
      </c>
      <c r="X19" s="17">
        <f>[1]rfdb!X19</f>
        <v>21.308389561934238</v>
      </c>
      <c r="Y19" s="17">
        <f>[1]rfdb!Y19</f>
        <v>4.2025861875477863</v>
      </c>
      <c r="Z19" s="17">
        <f>[1]rfdb!Z19</f>
        <v>69.150575037547029</v>
      </c>
      <c r="AA19" s="39">
        <f>[1]rfdb!AA19</f>
        <v>100.95161426434773</v>
      </c>
      <c r="AB19" s="18">
        <f>[1]rfdb!AB19</f>
        <v>0.92689298403962894</v>
      </c>
      <c r="AC19" s="18">
        <f>[1]rfdb!AC19</f>
        <v>-8.71261698775605E-2</v>
      </c>
      <c r="AD19" s="18">
        <f>[1]rfdb!AD19</f>
        <v>-0.24258439054503089</v>
      </c>
      <c r="AE19" s="39">
        <f>[1]rfdb!AE19</f>
        <v>105.08883951506903</v>
      </c>
      <c r="AF19" s="39">
        <f>[1]rfdb!AF19</f>
        <v>79.70524611578341</v>
      </c>
      <c r="AG19" s="39">
        <f>[1]rfdb!AG19</f>
        <v>77.671713557212442</v>
      </c>
      <c r="AH19" s="39">
        <f>[1]rfdb!AH19</f>
        <v>106.99850356517292</v>
      </c>
      <c r="AI19" s="39">
        <f>[1]rfdb!AI19</f>
        <v>99.100377459344614</v>
      </c>
      <c r="AJ19" s="18">
        <f>[1]rfdb!AJ19</f>
        <v>21.463062235934949</v>
      </c>
      <c r="AK19" s="18">
        <f>[1]rfdb!AK19</f>
        <v>-0.22883450727978483</v>
      </c>
      <c r="AL19" s="18">
        <f>[1]rfdb!AL19</f>
        <v>-1.5226032435185055</v>
      </c>
      <c r="AM19" s="18">
        <f>[1]rfdb!AM19</f>
        <v>1.1847655798600698</v>
      </c>
      <c r="AN19" s="18">
        <f>[1]rfdb!AN19</f>
        <v>2.1491760207057009</v>
      </c>
      <c r="AO19" s="39">
        <f>[1]rfdb!AO19</f>
        <v>72.752407070910877</v>
      </c>
      <c r="AP19" s="39">
        <f>[1]rfdb!AP19</f>
        <v>67.495407597267942</v>
      </c>
      <c r="AQ19" s="39">
        <f>[1]rfdb!AQ19</f>
        <v>7.2258770332079854</v>
      </c>
      <c r="AR19" s="18">
        <f>[1]rfdb!AR19</f>
        <v>1.5489621669422471</v>
      </c>
      <c r="AS19" s="29">
        <f>[1]rfdb!AS19</f>
        <v>26.287129621641309</v>
      </c>
      <c r="AT19" s="29">
        <f>[1]rfdb!AT19</f>
        <v>26.964802395905309</v>
      </c>
      <c r="AU19" s="39">
        <f>[1]rfdb!AU19</f>
        <v>35.248605281081552</v>
      </c>
      <c r="AV19" s="39">
        <f>[1]rfdb!AV19</f>
        <v>27.491154697157164</v>
      </c>
      <c r="AW19" s="39">
        <f>[1]rfdb!AW19</f>
        <v>101.57282376780377</v>
      </c>
      <c r="AX19" s="39">
        <f>[1]rfdb!AX19</f>
        <v>90.946442594371248</v>
      </c>
      <c r="AY19" s="18">
        <f>[1]rfdb!AY19</f>
        <v>-0.63719653147867872</v>
      </c>
      <c r="AZ19" s="39">
        <f>[1]rfdb!AZ19</f>
        <v>61.385403873872775</v>
      </c>
      <c r="BA19" s="42">
        <v>42</v>
      </c>
    </row>
    <row r="20" spans="1:53" x14ac:dyDescent="0.2">
      <c r="A20" s="27">
        <f>[1]rfdb!A20</f>
        <v>2019</v>
      </c>
      <c r="B20" s="16"/>
      <c r="C20" s="28"/>
      <c r="D20" s="17">
        <f>[1]rfdb!D20</f>
        <v>163.0268652586972</v>
      </c>
      <c r="E20" s="17">
        <f>[1]rfdb!E20</f>
        <v>159.70294148343061</v>
      </c>
      <c r="F20" s="18"/>
      <c r="G20" s="19"/>
      <c r="H20" s="19">
        <f>[1]rfdb!H20</f>
        <v>7.3140568671048456E-2</v>
      </c>
      <c r="I20" s="19">
        <f>[1]rfdb!I20</f>
        <v>-0.76757045104044463</v>
      </c>
      <c r="J20" s="19"/>
      <c r="K20" s="19"/>
      <c r="L20" s="18"/>
      <c r="M20" s="17">
        <f>[1]rfdb!M20</f>
        <v>95.636505397984294</v>
      </c>
      <c r="N20" s="17">
        <f>[1]rfdb!N20</f>
        <v>105.10016437528753</v>
      </c>
      <c r="O20" s="17">
        <f>[1]rfdb!O20</f>
        <v>66.615119429521954</v>
      </c>
      <c r="P20" s="17">
        <f>[1]rfdb!P20</f>
        <v>108.00547506583392</v>
      </c>
      <c r="Q20" s="17">
        <f>[1]rfdb!Q20</f>
        <v>104.06018095498494</v>
      </c>
      <c r="R20" s="19">
        <f>[1]rfdb!R20</f>
        <v>-12.951873784563951</v>
      </c>
      <c r="S20" s="19">
        <f>[1]rfdb!S20</f>
        <v>1.7028673773021197</v>
      </c>
      <c r="T20" s="19">
        <f>[1]rfdb!T20</f>
        <v>-3.50936132962959</v>
      </c>
      <c r="U20" s="19">
        <f>[1]rfdb!U20</f>
        <v>-2.0464056299087985</v>
      </c>
      <c r="V20" s="19">
        <f>[1]rfdb!V20</f>
        <v>-1.8911607848312584</v>
      </c>
      <c r="W20" s="17">
        <f>[1]rfdb!W20</f>
        <v>4.7365966675665279</v>
      </c>
      <c r="X20" s="17">
        <f>[1]rfdb!X20</f>
        <v>22.088981329077072</v>
      </c>
      <c r="Y20" s="17">
        <f>[1]rfdb!Y20</f>
        <v>4.1332690157959435</v>
      </c>
      <c r="Z20" s="17">
        <f>[1]rfdb!Z20</f>
        <v>69.041152987560466</v>
      </c>
      <c r="AA20" s="39">
        <f>[1]rfdb!AA20</f>
        <v>103.69973297948469</v>
      </c>
      <c r="AB20" s="18">
        <f>[1]rfdb!AB20</f>
        <v>2.7222137408727809</v>
      </c>
      <c r="AC20" s="18">
        <f>[1]rfdb!AC20</f>
        <v>1.9302494677307713</v>
      </c>
      <c r="AD20" s="18">
        <f>[1]rfdb!AD20</f>
        <v>-0.66376559891803133</v>
      </c>
      <c r="AE20" s="39">
        <f>[1]rfdb!AE20</f>
        <v>109.01962639667558</v>
      </c>
      <c r="AF20" s="39">
        <f>[1]rfdb!AF20</f>
        <v>79.826480391189307</v>
      </c>
      <c r="AG20" s="39">
        <f>[1]rfdb!AG20</f>
        <v>76.486230687689954</v>
      </c>
      <c r="AH20" s="39">
        <f>[1]rfdb!AH20</f>
        <v>105.71924036572737</v>
      </c>
      <c r="AI20" s="39">
        <f>[1]rfdb!AI20</f>
        <v>98.512310610900897</v>
      </c>
      <c r="AJ20" s="18">
        <f>[1]rfdb!AJ20</f>
        <v>3.7404418011894647</v>
      </c>
      <c r="AK20" s="18">
        <f>[1]rfdb!AK20</f>
        <v>0.15210325708017169</v>
      </c>
      <c r="AL20" s="18">
        <f>[1]rfdb!AL20</f>
        <v>-1.5262736139447508</v>
      </c>
      <c r="AM20" s="18">
        <f>[1]rfdb!AM20</f>
        <v>-1.1955898043623958</v>
      </c>
      <c r="AN20" s="18">
        <f>[1]rfdb!AN20</f>
        <v>-0.59340525588308379</v>
      </c>
      <c r="AO20" s="39">
        <f>[1]rfdb!AO20</f>
        <v>74.652225814944657</v>
      </c>
      <c r="AP20" s="39">
        <f>[1]rfdb!AP20</f>
        <v>69.796059086958593</v>
      </c>
      <c r="AQ20" s="39">
        <f>[1]rfdb!AQ20</f>
        <v>6.5050528299370667</v>
      </c>
      <c r="AR20" s="18">
        <f>[1]rfdb!AR20</f>
        <v>0.22265892765871431</v>
      </c>
      <c r="AS20" s="29">
        <f>[1]rfdb!AS20</f>
        <v>25.85866881143642</v>
      </c>
      <c r="AT20" s="29">
        <f>[1]rfdb!AT20</f>
        <v>26.74820558725769</v>
      </c>
      <c r="AU20" s="39">
        <f>[1]rfdb!AU20</f>
        <v>35.583977243949747</v>
      </c>
      <c r="AV20" s="39">
        <f>[1]rfdb!AV20</f>
        <v>27.742488572286216</v>
      </c>
      <c r="AW20" s="39">
        <f>[1]rfdb!AW20</f>
        <v>99.149282097566896</v>
      </c>
      <c r="AX20" s="39">
        <f>[1]rfdb!AX20</f>
        <v>86.975158635207279</v>
      </c>
      <c r="AY20" s="18">
        <f>[1]rfdb!AY20</f>
        <v>-4.4911167289888869</v>
      </c>
      <c r="AZ20" s="39">
        <f>[1]rfdb!AZ20</f>
        <v>58.628513731335886</v>
      </c>
      <c r="BA20" s="42">
        <v>43</v>
      </c>
    </row>
    <row r="21" spans="1:53" x14ac:dyDescent="0.2">
      <c r="A21" s="27">
        <f>[1]rfdb!A21</f>
        <v>2020</v>
      </c>
      <c r="B21" s="16"/>
      <c r="C21" s="28"/>
      <c r="D21" s="17">
        <f>[1]rfdb!D21</f>
        <v>141.13105070595932</v>
      </c>
      <c r="E21" s="17">
        <f>[1]rfdb!E21</f>
        <v>149.39441262735471</v>
      </c>
      <c r="F21" s="18"/>
      <c r="G21" s="19"/>
      <c r="H21" s="19">
        <f>[1]rfdb!H21</f>
        <v>-6.454814645443097</v>
      </c>
      <c r="I21" s="19">
        <f>[1]rfdb!I21</f>
        <v>-13.430801431403804</v>
      </c>
      <c r="J21" s="19"/>
      <c r="K21" s="19"/>
      <c r="L21" s="18"/>
      <c r="M21" s="17">
        <f>[1]rfdb!M21</f>
        <v>93.488094334492416</v>
      </c>
      <c r="N21" s="17">
        <f>[1]rfdb!N21</f>
        <v>91.236993485701362</v>
      </c>
      <c r="O21" s="17">
        <f>[1]rfdb!O21</f>
        <v>63.822935215706224</v>
      </c>
      <c r="P21" s="17">
        <f>[1]rfdb!P21</f>
        <v>98.394858379284713</v>
      </c>
      <c r="Q21" s="17">
        <f>[1]rfdb!Q21</f>
        <v>94.344340743237296</v>
      </c>
      <c r="R21" s="19">
        <f>[1]rfdb!R21</f>
        <v>-2.2464340939178151</v>
      </c>
      <c r="S21" s="19">
        <f>[1]rfdb!S21</f>
        <v>-13.190436924612314</v>
      </c>
      <c r="T21" s="19">
        <f>[1]rfdb!T21</f>
        <v>-4.1915172377193439</v>
      </c>
      <c r="U21" s="19">
        <f>[1]rfdb!U21</f>
        <v>-8.898268056032455</v>
      </c>
      <c r="V21" s="19">
        <f>[1]rfdb!V21</f>
        <v>-9.336751217019879</v>
      </c>
      <c r="W21" s="17">
        <f>[1]rfdb!W21</f>
        <v>5.1070220925109266</v>
      </c>
      <c r="X21" s="17">
        <f>[1]rfdb!X21</f>
        <v>21.150078380133547</v>
      </c>
      <c r="Y21" s="17">
        <f>[1]rfdb!Y21</f>
        <v>4.3678363456802849</v>
      </c>
      <c r="Z21" s="17">
        <f>[1]rfdb!Z21</f>
        <v>69.375063181675245</v>
      </c>
      <c r="AA21" s="39">
        <f>[1]rfdb!AA21</f>
        <v>100.10655850102842</v>
      </c>
      <c r="AB21" s="18">
        <f>[1]rfdb!AB21</f>
        <v>-3.4649794895490471</v>
      </c>
      <c r="AC21" s="18">
        <f>[1]rfdb!AC21</f>
        <v>-3.0754785114562755</v>
      </c>
      <c r="AD21" s="18">
        <f>[1]rfdb!AD21</f>
        <v>-0.54041915425341314</v>
      </c>
      <c r="AE21" s="39">
        <f>[1]rfdb!AE21</f>
        <v>107.01753884345941</v>
      </c>
      <c r="AF21" s="39">
        <f>[1]rfdb!AF21</f>
        <v>75.823918675941457</v>
      </c>
      <c r="AG21" s="39">
        <f>[1]rfdb!AG21</f>
        <v>55.031923131664293</v>
      </c>
      <c r="AH21" s="39">
        <f>[1]rfdb!AH21</f>
        <v>92.990629971433108</v>
      </c>
      <c r="AI21" s="39">
        <f>[1]rfdb!AI21</f>
        <v>87.800099457803881</v>
      </c>
      <c r="AJ21" s="18">
        <f>[1]rfdb!AJ21</f>
        <v>-1.836446903543254</v>
      </c>
      <c r="AK21" s="18">
        <f>[1]rfdb!AK21</f>
        <v>-5.0140776539731142</v>
      </c>
      <c r="AL21" s="18">
        <f>[1]rfdb!AL21</f>
        <v>-28.049895207450227</v>
      </c>
      <c r="AM21" s="18">
        <f>[1]rfdb!AM21</f>
        <v>-12.040013104767544</v>
      </c>
      <c r="AN21" s="18">
        <f>[1]rfdb!AN21</f>
        <v>-10.873982232949119</v>
      </c>
      <c r="AO21" s="39">
        <f>[1]rfdb!AO21</f>
        <v>72.749464693502745</v>
      </c>
      <c r="AP21" s="39">
        <f>[1]rfdb!AP21</f>
        <v>67.743740102402981</v>
      </c>
      <c r="AQ21" s="39">
        <f>[1]rfdb!AQ21</f>
        <v>6.880771717275354</v>
      </c>
      <c r="AR21" s="18">
        <f>[1]rfdb!AR21</f>
        <v>-3.7274845991236205</v>
      </c>
      <c r="AS21" s="29">
        <f>[1]rfdb!AS21</f>
        <v>23.53651832526095</v>
      </c>
      <c r="AT21" s="29">
        <f>[1]rfdb!AT21</f>
        <v>24.742120180011881</v>
      </c>
      <c r="AU21" s="39">
        <f>[1]rfdb!AU21</f>
        <v>33.282902762682959</v>
      </c>
      <c r="AV21" s="39">
        <f>[1]rfdb!AV21</f>
        <v>27.04047942317834</v>
      </c>
      <c r="AW21" s="39">
        <f>[1]rfdb!AW21</f>
        <v>98.14562421131663</v>
      </c>
      <c r="AX21" s="39">
        <f>[1]rfdb!AX21</f>
        <v>86.472035725873184</v>
      </c>
      <c r="AY21" s="18">
        <f>[1]rfdb!AY21</f>
        <v>-6.0825301496001067</v>
      </c>
      <c r="AZ21" s="39">
        <f>[1]rfdb!AZ21</f>
        <v>55.062416707364939</v>
      </c>
      <c r="BA21" s="42">
        <v>44</v>
      </c>
    </row>
    <row r="22" spans="1:53" x14ac:dyDescent="0.2">
      <c r="A22" s="27">
        <f>[1]rfdb!A22</f>
        <v>2021</v>
      </c>
      <c r="B22" s="16"/>
      <c r="C22" s="28"/>
      <c r="D22" s="17">
        <f>[1]rfdb!D22</f>
        <v>168.62789575134551</v>
      </c>
      <c r="E22" s="17">
        <f>[1]rfdb!E22</f>
        <v>193.31227301327223</v>
      </c>
      <c r="F22" s="18"/>
      <c r="G22" s="19"/>
      <c r="H22" s="19">
        <f>[1]rfdb!H22</f>
        <v>29.397257644076035</v>
      </c>
      <c r="I22" s="19">
        <f>[1]rfdb!I22</f>
        <v>19.483200123461607</v>
      </c>
      <c r="J22" s="19"/>
      <c r="K22" s="19"/>
      <c r="L22" s="18"/>
      <c r="M22" s="17">
        <f>[1]rfdb!M22</f>
        <v>92.033303484417488</v>
      </c>
      <c r="N22" s="17">
        <f>[1]rfdb!N22</f>
        <v>102.70473367458609</v>
      </c>
      <c r="O22" s="17">
        <f>[1]rfdb!O22</f>
        <v>81.873226373796243</v>
      </c>
      <c r="P22" s="17">
        <f>[1]rfdb!P22</f>
        <v>102.86412156748413</v>
      </c>
      <c r="Q22" s="17">
        <f>[1]rfdb!Q22</f>
        <v>100.91576144401971</v>
      </c>
      <c r="R22" s="19">
        <f>[1]rfdb!R22</f>
        <v>-1.556124189321717</v>
      </c>
      <c r="S22" s="19">
        <f>[1]rfdb!S22</f>
        <v>12.569178083100629</v>
      </c>
      <c r="T22" s="19">
        <f>[1]rfdb!T22</f>
        <v>28.28182548653453</v>
      </c>
      <c r="U22" s="19">
        <f>[1]rfdb!U22</f>
        <v>4.5421714729967366</v>
      </c>
      <c r="V22" s="19">
        <f>[1]rfdb!V22</f>
        <v>6.9653575922130173</v>
      </c>
      <c r="W22" s="17">
        <f>[1]rfdb!W22</f>
        <v>4.7001670443079613</v>
      </c>
      <c r="X22" s="17">
        <f>[1]rfdb!X22</f>
        <v>22.258112282682756</v>
      </c>
      <c r="Y22" s="17">
        <f>[1]rfdb!Y22</f>
        <v>5.2382755731664226</v>
      </c>
      <c r="Z22" s="17">
        <f>[1]rfdb!Z22</f>
        <v>67.803445099842875</v>
      </c>
      <c r="AA22" s="39">
        <f>[1]rfdb!AA22</f>
        <v>102.11200515773531</v>
      </c>
      <c r="AB22" s="18">
        <f>[1]rfdb!AB22</f>
        <v>2.0033119575140645</v>
      </c>
      <c r="AC22" s="18">
        <f>[1]rfdb!AC22</f>
        <v>1.7792490826710861</v>
      </c>
      <c r="AD22" s="18">
        <f>[1]rfdb!AD22</f>
        <v>-0.25175127891560178</v>
      </c>
      <c r="AE22" s="39">
        <f>[1]rfdb!AE22</f>
        <v>115.33056947486509</v>
      </c>
      <c r="AF22" s="39">
        <f>[1]rfdb!AF22</f>
        <v>81.787796797115007</v>
      </c>
      <c r="AG22" s="39">
        <f>[1]rfdb!AG22</f>
        <v>71.487494016127968</v>
      </c>
      <c r="AH22" s="39">
        <f>[1]rfdb!AH22</f>
        <v>100.97542434096412</v>
      </c>
      <c r="AI22" s="39">
        <f>[1]rfdb!AI22</f>
        <v>95.982396024767681</v>
      </c>
      <c r="AJ22" s="18">
        <f>[1]rfdb!AJ22</f>
        <v>7.7679142327928385</v>
      </c>
      <c r="AK22" s="18">
        <f>[1]rfdb!AK22</f>
        <v>7.8654311532778465</v>
      </c>
      <c r="AL22" s="18">
        <f>[1]rfdb!AL22</f>
        <v>29.901864132739099</v>
      </c>
      <c r="AM22" s="18">
        <f>[1]rfdb!AM22</f>
        <v>8.58666552961731</v>
      </c>
      <c r="AN22" s="18">
        <f>[1]rfdb!AN22</f>
        <v>9.3192338248957896</v>
      </c>
      <c r="AO22" s="39">
        <f>[1]rfdb!AO22</f>
        <v>74.230735703191257</v>
      </c>
      <c r="AP22" s="39">
        <f>[1]rfdb!AP22</f>
        <v>69.275259901114822</v>
      </c>
      <c r="AQ22" s="39">
        <f>[1]rfdb!AQ22</f>
        <v>6.67577352579488</v>
      </c>
      <c r="AR22" s="18">
        <f>[1]rfdb!AR22</f>
        <v>4.7059730055822424</v>
      </c>
      <c r="AS22" s="29">
        <f>[1]rfdb!AS22</f>
        <v>25.274828087950585</v>
      </c>
      <c r="AT22" s="29">
        <f>[1]rfdb!AT22</f>
        <v>26.614908511394102</v>
      </c>
      <c r="AU22" s="39">
        <f>[1]rfdb!AU22</f>
        <v>38.916067251564399</v>
      </c>
      <c r="AV22" s="39">
        <f>[1]rfdb!AV22</f>
        <v>35.901451133905617</v>
      </c>
      <c r="AW22" s="39">
        <f>[1]rfdb!AW22</f>
        <v>98.896683076003356</v>
      </c>
      <c r="AX22" s="39">
        <f>[1]rfdb!AX22</f>
        <v>86.206866910470069</v>
      </c>
      <c r="AY22" s="18">
        <f>[1]rfdb!AY22</f>
        <v>4.8645926680946694</v>
      </c>
      <c r="AZ22" s="39">
        <f>[1]rfdb!AZ22</f>
        <v>57.740978993387152</v>
      </c>
      <c r="BA22" s="42">
        <v>45</v>
      </c>
    </row>
    <row r="23" spans="1:53" x14ac:dyDescent="0.2">
      <c r="A23" s="27">
        <f>[1]rfdb!A23</f>
        <v>2022</v>
      </c>
      <c r="B23" s="16"/>
      <c r="C23" s="28"/>
      <c r="D23" s="17">
        <f>[1]rfdb!D23</f>
        <v>174.87126974597462</v>
      </c>
      <c r="E23" s="17">
        <f>[1]rfdb!E23</f>
        <v>198.07123456673128</v>
      </c>
      <c r="F23" s="18"/>
      <c r="G23" s="19"/>
      <c r="H23" s="19">
        <f>[1]rfdb!H23</f>
        <v>2.4618000084931424</v>
      </c>
      <c r="I23" s="19">
        <f>[1]rfdb!I23</f>
        <v>3.7024562079784662</v>
      </c>
      <c r="J23" s="19"/>
      <c r="K23" s="19"/>
      <c r="L23" s="18"/>
      <c r="M23" s="17">
        <f>[1]rfdb!M23</f>
        <v>92.440998153239647</v>
      </c>
      <c r="N23" s="17">
        <f>[1]rfdb!N23</f>
        <v>102.53417695024697</v>
      </c>
      <c r="O23" s="17">
        <f>[1]rfdb!O23</f>
        <v>90.190550744174118</v>
      </c>
      <c r="P23" s="17">
        <f>[1]rfdb!P23</f>
        <v>105.39988137693551</v>
      </c>
      <c r="Q23" s="17">
        <f>[1]rfdb!Q23</f>
        <v>103.12325649108496</v>
      </c>
      <c r="R23" s="19">
        <f>[1]rfdb!R23</f>
        <v>0.44298602069761106</v>
      </c>
      <c r="S23" s="19">
        <f>[1]rfdb!S23</f>
        <v>-0.1660651055086837</v>
      </c>
      <c r="T23" s="19">
        <f>[1]rfdb!T23</f>
        <v>10.158784182273116</v>
      </c>
      <c r="U23" s="19">
        <f>[1]rfdb!U23</f>
        <v>2.4651547797331697</v>
      </c>
      <c r="V23" s="19">
        <f>[1]rfdb!V23</f>
        <v>2.187463103362508</v>
      </c>
      <c r="W23" s="17">
        <f>[1]rfdb!W23</f>
        <v>4.619928887449146</v>
      </c>
      <c r="X23" s="17">
        <f>[1]rfdb!X23</f>
        <v>21.745475080988761</v>
      </c>
      <c r="Y23" s="17">
        <f>[1]rfdb!Y23</f>
        <v>5.6468968974015485</v>
      </c>
      <c r="Z23" s="17">
        <f>[1]rfdb!Z23</f>
        <v>67.987699134160536</v>
      </c>
      <c r="AA23" s="39">
        <f>[1]rfdb!AA23</f>
        <v>100.9815898896944</v>
      </c>
      <c r="AB23" s="18">
        <f>[1]rfdb!AB23</f>
        <v>-1.1070346393597164</v>
      </c>
      <c r="AC23" s="18">
        <f>[1]rfdb!AC23</f>
        <v>-0.86875199343053877</v>
      </c>
      <c r="AD23" s="18">
        <f>[1]rfdb!AD23</f>
        <v>-0.38863916840974344</v>
      </c>
      <c r="AE23" s="39">
        <f>[1]rfdb!AE23</f>
        <v>105.27743301703605</v>
      </c>
      <c r="AF23" s="39">
        <f>[1]rfdb!AF23</f>
        <v>80.479210089514211</v>
      </c>
      <c r="AG23" s="39">
        <f>[1]rfdb!AG23</f>
        <v>79.878885689386735</v>
      </c>
      <c r="AH23" s="39">
        <f>[1]rfdb!AH23</f>
        <v>101.149079482047</v>
      </c>
      <c r="AI23" s="39">
        <f>[1]rfdb!AI23</f>
        <v>95.653375584387177</v>
      </c>
      <c r="AJ23" s="18">
        <f>[1]rfdb!AJ23</f>
        <v>-8.7168011946910475</v>
      </c>
      <c r="AK23" s="18">
        <f>[1]rfdb!AK23</f>
        <v>-1.5999779415099225</v>
      </c>
      <c r="AL23" s="18">
        <f>[1]rfdb!AL23</f>
        <v>11.738265257089054</v>
      </c>
      <c r="AM23" s="18">
        <f>[1]rfdb!AM23</f>
        <v>0.17197762942444683</v>
      </c>
      <c r="AN23" s="18">
        <f>[1]rfdb!AN23</f>
        <v>-0.34279248487983915</v>
      </c>
      <c r="AO23" s="39">
        <f>[1]rfdb!AO23</f>
        <v>73.87295394090728</v>
      </c>
      <c r="AP23" s="39">
        <f>[1]rfdb!AP23</f>
        <v>68.775647883505897</v>
      </c>
      <c r="AQ23" s="39">
        <f>[1]rfdb!AQ23</f>
        <v>6.9000977833901729</v>
      </c>
      <c r="AR23" s="18">
        <f>[1]rfdb!AR23</f>
        <v>3.7873336309653727</v>
      </c>
      <c r="AS23" s="29">
        <f>[1]rfdb!AS23</f>
        <v>25.909873294235197</v>
      </c>
      <c r="AT23" s="29">
        <f>[1]rfdb!AT23</f>
        <v>28.159850328438022</v>
      </c>
      <c r="AU23" s="39">
        <f>[1]rfdb!AU23</f>
        <v>43.114604473943025</v>
      </c>
      <c r="AV23" s="39">
        <f>[1]rfdb!AV23</f>
        <v>42.847911323771775</v>
      </c>
      <c r="AW23" s="39">
        <f>[1]rfdb!AW23</f>
        <v>99.237426149160612</v>
      </c>
      <c r="AX23" s="39">
        <f>[1]rfdb!AX23</f>
        <v>88.048554844223077</v>
      </c>
      <c r="AY23" s="18">
        <f>[1]rfdb!AY23</f>
        <v>3.3313772427673749</v>
      </c>
      <c r="AZ23" s="39">
        <f>[1]rfdb!AZ23</f>
        <v>59.664548827323948</v>
      </c>
      <c r="BA23" s="42">
        <v>46</v>
      </c>
    </row>
    <row r="24" spans="1:53" x14ac:dyDescent="0.2">
      <c r="A24" s="27">
        <f>[1]rfdb!A24</f>
        <v>2023</v>
      </c>
      <c r="B24" s="16"/>
      <c r="C24" s="28"/>
      <c r="D24" s="17">
        <f>[1]rfdb!D24</f>
        <v>181.35637421077089</v>
      </c>
      <c r="E24" s="17">
        <f>[1]rfdb!E24</f>
        <v>203.49199414906019</v>
      </c>
      <c r="F24" s="18"/>
      <c r="G24" s="19"/>
      <c r="H24" s="19">
        <f>[1]rfdb!H24</f>
        <v>2.7367727546034226</v>
      </c>
      <c r="I24" s="19">
        <f>[1]rfdb!I24</f>
        <v>3.7085019593080304</v>
      </c>
      <c r="J24" s="19"/>
      <c r="K24" s="19"/>
      <c r="L24" s="18"/>
      <c r="M24" s="17">
        <f>[1]rfdb!M24</f>
        <v>93.219855555911025</v>
      </c>
      <c r="N24" s="17">
        <f>[1]rfdb!N24</f>
        <v>105.22499480907931</v>
      </c>
      <c r="O24" s="17">
        <f>[1]rfdb!O24</f>
        <v>95.988407600353213</v>
      </c>
      <c r="P24" s="17">
        <f>[1]rfdb!P24</f>
        <v>107.7568212550439</v>
      </c>
      <c r="Q24" s="17">
        <f>[1]rfdb!Q24</f>
        <v>105.69405272250316</v>
      </c>
      <c r="R24" s="19">
        <f>[1]rfdb!R24</f>
        <v>0.8425454270628574</v>
      </c>
      <c r="S24" s="19">
        <f>[1]rfdb!S24</f>
        <v>2.6243131206270753</v>
      </c>
      <c r="T24" s="19">
        <f>[1]rfdb!T24</f>
        <v>6.4284526575569156</v>
      </c>
      <c r="U24" s="19">
        <f>[1]rfdb!U24</f>
        <v>2.2361883593392529</v>
      </c>
      <c r="V24" s="19">
        <f>[1]rfdb!V24</f>
        <v>2.4929354627590161</v>
      </c>
      <c r="W24" s="17">
        <f>[1]rfdb!W24</f>
        <v>4.54553659331643</v>
      </c>
      <c r="X24" s="17">
        <f>[1]rfdb!X24</f>
        <v>21.773348900510758</v>
      </c>
      <c r="Y24" s="17">
        <f>[1]rfdb!Y24</f>
        <v>5.8637260840829049</v>
      </c>
      <c r="Z24" s="17">
        <f>[1]rfdb!Z24</f>
        <v>67.81738842208992</v>
      </c>
      <c r="AA24" s="39">
        <f>[1]rfdb!AA24</f>
        <v>101.17846632376688</v>
      </c>
      <c r="AB24" s="18">
        <f>[1]rfdb!AB24</f>
        <v>0.19496269992136384</v>
      </c>
      <c r="AC24" s="18">
        <f>[1]rfdb!AC24</f>
        <v>-3.4841250650741173E-2</v>
      </c>
      <c r="AD24" s="18">
        <f>[1]rfdb!AD24</f>
        <v>-0.29880840032910916</v>
      </c>
      <c r="AE24" s="39">
        <f>[1]rfdb!AE24</f>
        <v>102.67955274180761</v>
      </c>
      <c r="AF24" s="39">
        <f>[1]rfdb!AF24</f>
        <v>80.745009082508645</v>
      </c>
      <c r="AG24" s="39">
        <f>[1]rfdb!AG24</f>
        <v>85.693885984153297</v>
      </c>
      <c r="AH24" s="39">
        <f>[1]rfdb!AH24</f>
        <v>102.90918652309399</v>
      </c>
      <c r="AI24" s="39">
        <f>[1]rfdb!AI24</f>
        <v>97.058055620024419</v>
      </c>
      <c r="AJ24" s="18">
        <f>[1]rfdb!AJ24</f>
        <v>-2.4676516141954763</v>
      </c>
      <c r="AK24" s="18">
        <f>[1]rfdb!AK24</f>
        <v>0.3302703800134088</v>
      </c>
      <c r="AL24" s="18">
        <f>[1]rfdb!AL24</f>
        <v>7.2797714246772394</v>
      </c>
      <c r="AM24" s="18">
        <f>[1]rfdb!AM24</f>
        <v>1.7401117736908445</v>
      </c>
      <c r="AN24" s="18">
        <f>[1]rfdb!AN24</f>
        <v>1.4685106793727476</v>
      </c>
      <c r="AO24" s="39">
        <f>[1]rfdb!AO24</f>
        <v>74.068538695484747</v>
      </c>
      <c r="AP24" s="39">
        <f>[1]rfdb!AP24</f>
        <v>69.11625993418464</v>
      </c>
      <c r="AQ24" s="39">
        <f>[1]rfdb!AQ24</f>
        <v>6.6860759622384869</v>
      </c>
      <c r="AR24" s="18">
        <f>[1]rfdb!AR24</f>
        <v>4.0265221725387379</v>
      </c>
      <c r="AS24" s="29">
        <f>[1]rfdb!AS24</f>
        <v>26.649049724156754</v>
      </c>
      <c r="AT24" s="29">
        <f>[1]rfdb!AT24</f>
        <v>29.602961790215861</v>
      </c>
      <c r="AU24" s="39">
        <f>[1]rfdb!AU24</f>
        <v>43.369633665213833</v>
      </c>
      <c r="AV24" s="39">
        <f>[1]rfdb!AV24</f>
        <v>41.93737148461895</v>
      </c>
      <c r="AW24" s="39">
        <f>[1]rfdb!AW24</f>
        <v>99.368829689543318</v>
      </c>
      <c r="AX24" s="39">
        <f>[1]rfdb!AX24</f>
        <v>88.936151300601821</v>
      </c>
      <c r="AY24" s="18">
        <f>[1]rfdb!AY24</f>
        <v>2.2935012907983943</v>
      </c>
      <c r="AZ24" s="39">
        <f>[1]rfdb!AZ24</f>
        <v>61.032956024827655</v>
      </c>
      <c r="BA24" s="42">
        <v>47</v>
      </c>
    </row>
    <row r="25" spans="1:53" x14ac:dyDescent="0.2">
      <c r="A25" s="27">
        <f>[1]rfdb!A25</f>
        <v>2024</v>
      </c>
      <c r="B25" s="16"/>
      <c r="C25" s="28"/>
      <c r="D25" s="17">
        <f>[1]rfdb!D25</f>
        <v>187.57559298595521</v>
      </c>
      <c r="E25" s="17">
        <f>[1]rfdb!E25</f>
        <v>208.81993549862111</v>
      </c>
      <c r="F25" s="18"/>
      <c r="G25" s="19"/>
      <c r="H25" s="19">
        <f>[1]rfdb!H25</f>
        <v>2.6182560015890033</v>
      </c>
      <c r="I25" s="19">
        <f>[1]rfdb!I25</f>
        <v>3.4292804993754533</v>
      </c>
      <c r="J25" s="19"/>
      <c r="K25" s="19"/>
      <c r="L25" s="18"/>
      <c r="M25" s="17">
        <f>[1]rfdb!M25</f>
        <v>94.305669624284064</v>
      </c>
      <c r="N25" s="17">
        <f>[1]rfdb!N25</f>
        <v>107.85780617047143</v>
      </c>
      <c r="O25" s="17">
        <f>[1]rfdb!O25</f>
        <v>99.413957485091672</v>
      </c>
      <c r="P25" s="17">
        <f>[1]rfdb!P25</f>
        <v>109.71771882864417</v>
      </c>
      <c r="Q25" s="17">
        <f>[1]rfdb!Q25</f>
        <v>107.85136763290755</v>
      </c>
      <c r="R25" s="19">
        <f>[1]rfdb!R25</f>
        <v>1.1647884046782186</v>
      </c>
      <c r="S25" s="19">
        <f>[1]rfdb!S25</f>
        <v>2.5020779199553589</v>
      </c>
      <c r="T25" s="19">
        <f>[1]rfdb!T25</f>
        <v>3.5687120667744709</v>
      </c>
      <c r="U25" s="19">
        <f>[1]rfdb!U25</f>
        <v>1.8197433357458603</v>
      </c>
      <c r="V25" s="19">
        <f>[1]rfdb!V25</f>
        <v>2.0410939450570265</v>
      </c>
      <c r="W25" s="17">
        <f>[1]rfdb!W25</f>
        <v>4.506500566293214</v>
      </c>
      <c r="X25" s="17">
        <f>[1]rfdb!X25</f>
        <v>21.871712849141197</v>
      </c>
      <c r="Y25" s="17">
        <f>[1]rfdb!Y25</f>
        <v>5.9515096806764047</v>
      </c>
      <c r="Z25" s="17">
        <f>[1]rfdb!Z25</f>
        <v>67.670276903889174</v>
      </c>
      <c r="AA25" s="39">
        <f>[1]rfdb!AA25</f>
        <v>102.28781056313962</v>
      </c>
      <c r="AB25" s="18">
        <f>[1]rfdb!AB25</f>
        <v>1.0964232604820046</v>
      </c>
      <c r="AC25" s="18">
        <f>[1]rfdb!AC25</f>
        <v>-0.23424524103885513</v>
      </c>
      <c r="AD25" s="18">
        <f>[1]rfdb!AD25</f>
        <v>-0.40206396789118637</v>
      </c>
      <c r="AE25" s="39">
        <f>[1]rfdb!AE25</f>
        <v>100.81510453246976</v>
      </c>
      <c r="AF25" s="39">
        <f>[1]rfdb!AF25</f>
        <v>80.822616225647565</v>
      </c>
      <c r="AG25" s="39">
        <f>[1]rfdb!AG25</f>
        <v>89.304309652669616</v>
      </c>
      <c r="AH25" s="39">
        <f>[1]rfdb!AH25</f>
        <v>104.60676014623697</v>
      </c>
      <c r="AI25" s="39">
        <f>[1]rfdb!AI25</f>
        <v>98.283573601600992</v>
      </c>
      <c r="AJ25" s="18">
        <f>[1]rfdb!AJ25</f>
        <v>-1.8157930761795282</v>
      </c>
      <c r="AK25" s="18">
        <f>[1]rfdb!AK25</f>
        <v>9.6113857711777051E-2</v>
      </c>
      <c r="AL25" s="18">
        <f>[1]rfdb!AL25</f>
        <v>4.2131636662900096</v>
      </c>
      <c r="AM25" s="18">
        <f>[1]rfdb!AM25</f>
        <v>1.6495841435516745</v>
      </c>
      <c r="AN25" s="18">
        <f>[1]rfdb!AN25</f>
        <v>1.2626648800532214</v>
      </c>
      <c r="AO25" s="39">
        <f>[1]rfdb!AO25</f>
        <v>74.193341360669294</v>
      </c>
      <c r="AP25" s="39">
        <f>[1]rfdb!AP25</f>
        <v>70.156139242034016</v>
      </c>
      <c r="AQ25" s="39">
        <f>[1]rfdb!AQ25</f>
        <v>5.4414615174286283</v>
      </c>
      <c r="AR25" s="18">
        <f>[1]rfdb!AR25</f>
        <v>3.3260329084787044</v>
      </c>
      <c r="AS25" s="29">
        <f>[1]rfdb!AS25</f>
        <v>27.278370157790537</v>
      </c>
      <c r="AT25" s="29">
        <f>[1]rfdb!AT25</f>
        <v>30.90825930128139</v>
      </c>
      <c r="AU25" s="39">
        <f>[1]rfdb!AU25</f>
        <v>43.568602804793386</v>
      </c>
      <c r="AV25" s="39">
        <f>[1]rfdb!AV25</f>
        <v>41.078303325151253</v>
      </c>
      <c r="AW25" s="39">
        <f>[1]rfdb!AW25</f>
        <v>99.578742839688672</v>
      </c>
      <c r="AX25" s="39">
        <f>[1]rfdb!AX25</f>
        <v>89.575956095294103</v>
      </c>
      <c r="AY25" s="18">
        <f>[1]rfdb!AY25</f>
        <v>0.93442542684325502</v>
      </c>
      <c r="AZ25" s="39">
        <f>[1]rfdb!AZ25</f>
        <v>61.603263484677704</v>
      </c>
      <c r="BA25" s="42">
        <v>48</v>
      </c>
    </row>
    <row r="26" spans="1:53" x14ac:dyDescent="0.2">
      <c r="D26" s="40"/>
      <c r="E26" s="40"/>
      <c r="H26" s="30"/>
      <c r="I26" s="30"/>
      <c r="M26" s="40"/>
      <c r="N26" s="40"/>
      <c r="O26" s="40"/>
      <c r="P26" s="40"/>
      <c r="Q26" s="40"/>
      <c r="R26" s="30"/>
      <c r="S26" s="30"/>
      <c r="T26" s="30"/>
      <c r="U26" s="30"/>
      <c r="V26" s="30"/>
      <c r="W26" s="40"/>
      <c r="X26" s="40"/>
      <c r="Y26" s="40"/>
      <c r="Z26" s="40"/>
      <c r="AA26" s="40"/>
      <c r="AB26" s="30"/>
      <c r="AC26" s="30"/>
      <c r="AD26" s="30"/>
      <c r="AE26" s="40"/>
      <c r="AF26" s="40"/>
      <c r="AG26" s="40"/>
      <c r="AH26" s="40"/>
      <c r="AI26" s="40"/>
      <c r="AJ26" s="30"/>
      <c r="AK26" s="30"/>
      <c r="AL26" s="30"/>
      <c r="AM26" s="30"/>
      <c r="AN26" s="30"/>
      <c r="AO26" s="40"/>
      <c r="AP26" s="40"/>
      <c r="AQ26" s="40"/>
      <c r="AR26" s="30"/>
      <c r="AS26" s="40"/>
      <c r="AT26" s="40"/>
      <c r="AU26" s="40"/>
      <c r="AV26" s="40"/>
      <c r="AW26" s="40"/>
      <c r="AX26" s="40"/>
      <c r="AZ26" s="40"/>
    </row>
    <row r="27" spans="1:53" x14ac:dyDescent="0.2">
      <c r="D27" s="40"/>
      <c r="E27" s="40"/>
      <c r="H27" s="30"/>
      <c r="I27" s="30"/>
      <c r="M27" s="40"/>
      <c r="N27" s="40"/>
      <c r="O27" s="40"/>
      <c r="P27" s="40"/>
      <c r="Q27" s="40"/>
      <c r="R27" s="30"/>
      <c r="S27" s="30"/>
      <c r="T27" s="30"/>
      <c r="U27" s="30"/>
      <c r="V27" s="30"/>
      <c r="W27" s="40"/>
      <c r="X27" s="40"/>
      <c r="Y27" s="40"/>
      <c r="Z27" s="40"/>
      <c r="AA27" s="40"/>
      <c r="AB27" s="30"/>
      <c r="AC27" s="30"/>
      <c r="AD27" s="30"/>
      <c r="AE27" s="40"/>
      <c r="AF27" s="40"/>
      <c r="AG27" s="40"/>
      <c r="AH27" s="40"/>
      <c r="AI27" s="40"/>
      <c r="AJ27" s="30"/>
      <c r="AK27" s="30"/>
      <c r="AL27" s="30"/>
      <c r="AM27" s="30"/>
      <c r="AN27" s="30"/>
      <c r="AO27" s="40"/>
      <c r="AP27" s="40"/>
      <c r="AQ27" s="40"/>
      <c r="AR27" s="30"/>
      <c r="AS27" s="40"/>
      <c r="AT27" s="40"/>
      <c r="AU27" s="40"/>
      <c r="AV27" s="40"/>
      <c r="AW27" s="40"/>
      <c r="AX27" s="40"/>
      <c r="AZ27" s="40"/>
    </row>
    <row r="28" spans="1:53" x14ac:dyDescent="0.2">
      <c r="A28" t="s">
        <v>51</v>
      </c>
      <c r="B28" s="30">
        <f>MAX(B10:B24)</f>
        <v>0</v>
      </c>
      <c r="C28" s="30">
        <f t="shared" ref="C28:AX28" si="0">MAX(C10:C24)</f>
        <v>0</v>
      </c>
      <c r="D28" s="40">
        <f t="shared" si="0"/>
        <v>181.35637421077089</v>
      </c>
      <c r="E28" s="40">
        <f t="shared" si="0"/>
        <v>203.49199414906019</v>
      </c>
      <c r="F28" s="30">
        <f t="shared" si="0"/>
        <v>0</v>
      </c>
      <c r="G28" s="30">
        <f t="shared" si="0"/>
        <v>0</v>
      </c>
      <c r="H28" s="30">
        <f t="shared" si="0"/>
        <v>29.505386830253187</v>
      </c>
      <c r="I28" s="30">
        <f t="shared" si="0"/>
        <v>22.317393331018565</v>
      </c>
      <c r="J28" s="30">
        <f t="shared" si="0"/>
        <v>0</v>
      </c>
      <c r="K28" s="30">
        <f t="shared" si="0"/>
        <v>0</v>
      </c>
      <c r="L28" s="30">
        <f t="shared" si="0"/>
        <v>0</v>
      </c>
      <c r="M28" s="40">
        <f t="shared" si="0"/>
        <v>115.32373088970897</v>
      </c>
      <c r="N28" s="40">
        <f t="shared" si="0"/>
        <v>105.22499480907931</v>
      </c>
      <c r="O28" s="40">
        <f t="shared" si="0"/>
        <v>115.99985040261477</v>
      </c>
      <c r="P28" s="40">
        <f t="shared" si="0"/>
        <v>110.55451133717079</v>
      </c>
      <c r="Q28" s="40">
        <f t="shared" si="0"/>
        <v>108.13722120294243</v>
      </c>
      <c r="R28" s="30">
        <f t="shared" si="0"/>
        <v>11.757088564730456</v>
      </c>
      <c r="S28" s="30">
        <f t="shared" si="0"/>
        <v>12.569178083100629</v>
      </c>
      <c r="T28" s="30">
        <f t="shared" si="0"/>
        <v>28.28182548653453</v>
      </c>
      <c r="U28" s="30">
        <f t="shared" si="0"/>
        <v>4.5421714729967366</v>
      </c>
      <c r="V28" s="30">
        <f t="shared" si="0"/>
        <v>6.9653575922130173</v>
      </c>
      <c r="W28" s="40">
        <f t="shared" si="0"/>
        <v>5.6472166693487971</v>
      </c>
      <c r="X28" s="40">
        <f t="shared" si="0"/>
        <v>22.258112282682756</v>
      </c>
      <c r="Y28" s="40">
        <f t="shared" si="0"/>
        <v>7.2618240286505529</v>
      </c>
      <c r="Z28" s="40">
        <f t="shared" si="0"/>
        <v>69.844026551848742</v>
      </c>
      <c r="AA28" s="40">
        <f>MAX(AA10:AA24)</f>
        <v>105.56570065052465</v>
      </c>
      <c r="AB28" s="30">
        <f t="shared" si="0"/>
        <v>2.7222137408727809</v>
      </c>
      <c r="AC28" s="30">
        <f t="shared" si="0"/>
        <v>1.9302494677307713</v>
      </c>
      <c r="AD28" s="30">
        <f t="shared" si="0"/>
        <v>0.50960854525290422</v>
      </c>
      <c r="AE28" s="40">
        <f t="shared" si="0"/>
        <v>115.33056947486509</v>
      </c>
      <c r="AF28" s="40">
        <f t="shared" si="0"/>
        <v>86.572188764484025</v>
      </c>
      <c r="AG28" s="40">
        <f t="shared" si="0"/>
        <v>120.29763676972402</v>
      </c>
      <c r="AH28" s="40">
        <f t="shared" si="0"/>
        <v>106.99850356517292</v>
      </c>
      <c r="AI28" s="40">
        <f t="shared" si="0"/>
        <v>101.58080689358957</v>
      </c>
      <c r="AJ28" s="30">
        <f t="shared" si="0"/>
        <v>21.463062235934949</v>
      </c>
      <c r="AK28" s="30">
        <f t="shared" si="0"/>
        <v>7.8654311532778465</v>
      </c>
      <c r="AL28" s="30">
        <f t="shared" si="0"/>
        <v>29.901864132739099</v>
      </c>
      <c r="AM28" s="30">
        <f t="shared" si="0"/>
        <v>8.58666552961731</v>
      </c>
      <c r="AN28" s="30">
        <f t="shared" si="0"/>
        <v>9.3192338248957896</v>
      </c>
      <c r="AO28" s="40">
        <f t="shared" si="0"/>
        <v>74.652225814944657</v>
      </c>
      <c r="AP28" s="40">
        <f t="shared" si="0"/>
        <v>69.796059086958593</v>
      </c>
      <c r="AQ28" s="40">
        <f t="shared" si="0"/>
        <v>12.036453319164837</v>
      </c>
      <c r="AR28" s="30">
        <f t="shared" si="0"/>
        <v>4.7059730055822424</v>
      </c>
      <c r="AS28" s="40">
        <f t="shared" si="0"/>
        <v>26.649049724156754</v>
      </c>
      <c r="AT28" s="40">
        <f>MAX(AT10:AT24)</f>
        <v>29.602961790215861</v>
      </c>
      <c r="AU28" s="40">
        <f t="shared" si="0"/>
        <v>43.369633665213833</v>
      </c>
      <c r="AV28" s="40">
        <f t="shared" si="0"/>
        <v>42.847911323771775</v>
      </c>
      <c r="AW28" s="40">
        <f t="shared" si="0"/>
        <v>103.30846376633207</v>
      </c>
      <c r="AX28" s="40">
        <f t="shared" si="0"/>
        <v>92.152066651341315</v>
      </c>
      <c r="AY28" s="30">
        <f>MAX(AY10:AY24)</f>
        <v>4.8645926680946694</v>
      </c>
      <c r="AZ28" s="40">
        <f>MAX(AZ10:AZ24)</f>
        <v>62.263681997857809</v>
      </c>
    </row>
    <row r="29" spans="1:53" x14ac:dyDescent="0.2">
      <c r="A29" t="s">
        <v>50</v>
      </c>
      <c r="B29" s="30">
        <f>MIN(B10:B24)</f>
        <v>0</v>
      </c>
      <c r="C29" s="30">
        <f t="shared" ref="C29:AX29" si="1">MIN(C10:C24)</f>
        <v>0</v>
      </c>
      <c r="D29" s="40">
        <f t="shared" si="1"/>
        <v>105.47983173630259</v>
      </c>
      <c r="E29" s="40">
        <f t="shared" si="1"/>
        <v>107.86646541588217</v>
      </c>
      <c r="F29" s="30">
        <f t="shared" si="1"/>
        <v>0</v>
      </c>
      <c r="G29" s="30">
        <f t="shared" si="1"/>
        <v>0</v>
      </c>
      <c r="H29" s="30">
        <f t="shared" si="1"/>
        <v>-21.936894814515451</v>
      </c>
      <c r="I29" s="30">
        <f t="shared" si="1"/>
        <v>-23.167768960888381</v>
      </c>
      <c r="J29" s="30">
        <f t="shared" si="1"/>
        <v>0</v>
      </c>
      <c r="K29" s="30">
        <f t="shared" si="1"/>
        <v>0</v>
      </c>
      <c r="L29" s="30">
        <f t="shared" si="1"/>
        <v>0</v>
      </c>
      <c r="M29" s="40">
        <f t="shared" si="1"/>
        <v>92.033303484417488</v>
      </c>
      <c r="N29" s="40">
        <f t="shared" si="1"/>
        <v>86.640502770131164</v>
      </c>
      <c r="O29" s="40">
        <f t="shared" si="1"/>
        <v>63.822935215706224</v>
      </c>
      <c r="P29" s="40">
        <f t="shared" si="1"/>
        <v>98.394858379284713</v>
      </c>
      <c r="Q29" s="40">
        <f t="shared" si="1"/>
        <v>94.344340743237296</v>
      </c>
      <c r="R29" s="30">
        <f t="shared" si="1"/>
        <v>-12.951873784563951</v>
      </c>
      <c r="S29" s="30">
        <f t="shared" si="1"/>
        <v>-19.712739722291005</v>
      </c>
      <c r="T29" s="30">
        <f t="shared" si="1"/>
        <v>-16.241874644995548</v>
      </c>
      <c r="U29" s="30">
        <f t="shared" si="1"/>
        <v>-8.898268056032455</v>
      </c>
      <c r="V29" s="30">
        <f t="shared" si="1"/>
        <v>-9.336751217019879</v>
      </c>
      <c r="W29" s="40">
        <f t="shared" si="1"/>
        <v>4.54553659331643</v>
      </c>
      <c r="X29" s="40">
        <f t="shared" si="1"/>
        <v>18.372179782930179</v>
      </c>
      <c r="Y29" s="40">
        <f t="shared" si="1"/>
        <v>4.1332690157959435</v>
      </c>
      <c r="Z29" s="40">
        <f t="shared" si="1"/>
        <v>67.803445099842875</v>
      </c>
      <c r="AA29" s="40">
        <f>MIN(AA10:AA24)</f>
        <v>96.585397532144412</v>
      </c>
      <c r="AB29" s="30">
        <f t="shared" si="1"/>
        <v>-5.1957219741709864</v>
      </c>
      <c r="AC29" s="30">
        <f t="shared" si="1"/>
        <v>-3.0754785114562755</v>
      </c>
      <c r="AD29" s="30">
        <f t="shared" si="1"/>
        <v>-0.95842055098966927</v>
      </c>
      <c r="AE29" s="40">
        <f t="shared" si="1"/>
        <v>80.012057974971185</v>
      </c>
      <c r="AF29" s="40">
        <f t="shared" si="1"/>
        <v>75.823918675941457</v>
      </c>
      <c r="AG29" s="40">
        <f t="shared" si="1"/>
        <v>55.031923131664293</v>
      </c>
      <c r="AH29" s="40">
        <f t="shared" si="1"/>
        <v>92.990629971433108</v>
      </c>
      <c r="AI29" s="40">
        <f t="shared" si="1"/>
        <v>87.800099457803881</v>
      </c>
      <c r="AJ29" s="30">
        <f t="shared" si="1"/>
        <v>-8.7168011946910475</v>
      </c>
      <c r="AK29" s="30">
        <f t="shared" si="1"/>
        <v>-7.1072045951920959</v>
      </c>
      <c r="AL29" s="30">
        <f t="shared" si="1"/>
        <v>-28.049895207450227</v>
      </c>
      <c r="AM29" s="30">
        <f t="shared" si="1"/>
        <v>-12.040013104767544</v>
      </c>
      <c r="AN29" s="30">
        <f t="shared" si="1"/>
        <v>-10.873982232949119</v>
      </c>
      <c r="AO29" s="40">
        <f t="shared" si="1"/>
        <v>71.597509883310579</v>
      </c>
      <c r="AP29" s="40">
        <f t="shared" si="1"/>
        <v>63.456118301198842</v>
      </c>
      <c r="AQ29" s="40">
        <f t="shared" si="1"/>
        <v>5.3768899691042957</v>
      </c>
      <c r="AR29" s="30">
        <f t="shared" si="1"/>
        <v>-4.5169489674700802</v>
      </c>
      <c r="AS29" s="40">
        <f t="shared" si="1"/>
        <v>23.53651832526095</v>
      </c>
      <c r="AT29" s="40">
        <f>MIN(AT10:AT24)</f>
        <v>23.819883225010855</v>
      </c>
      <c r="AU29" s="40">
        <f t="shared" si="1"/>
        <v>22.861519728370897</v>
      </c>
      <c r="AV29" s="40">
        <f t="shared" si="1"/>
        <v>18.683763625027073</v>
      </c>
      <c r="AW29" s="40">
        <f t="shared" si="1"/>
        <v>98.14562421131663</v>
      </c>
      <c r="AX29" s="40">
        <f t="shared" si="1"/>
        <v>84.601332185641454</v>
      </c>
      <c r="AY29" s="30">
        <f>MIN(AY10:AY24)</f>
        <v>-7.0895957312257281</v>
      </c>
      <c r="AZ29" s="40">
        <f>MIN(AZ10:AZ24)</f>
        <v>55.062416707364939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F22"/>
  <sheetViews>
    <sheetView zoomScaleNormal="100" workbookViewId="0">
      <selection activeCell="K38" sqref="K38"/>
    </sheetView>
  </sheetViews>
  <sheetFormatPr defaultRowHeight="10.199999999999999" x14ac:dyDescent="0.2"/>
  <cols>
    <col min="1" max="1" width="21.28515625" bestFit="1" customWidth="1"/>
  </cols>
  <sheetData>
    <row r="1" spans="1:6" x14ac:dyDescent="0.2">
      <c r="A1" s="7" t="s">
        <v>65</v>
      </c>
    </row>
    <row r="2" spans="1:6" x14ac:dyDescent="0.2">
      <c r="A2" t="s">
        <v>66</v>
      </c>
    </row>
    <row r="3" spans="1:6" x14ac:dyDescent="0.2">
      <c r="A3" t="s">
        <v>64</v>
      </c>
      <c r="B3" s="41" t="str">
        <f>[2]int!$E$5</f>
        <v>2019</v>
      </c>
      <c r="C3" s="41" t="str">
        <f>[2]int!$F$5</f>
        <v>2020</v>
      </c>
      <c r="D3" s="41" t="str">
        <f>[2]int!$G$5</f>
        <v>2021</v>
      </c>
      <c r="E3" s="41" t="str">
        <f>[2]int!$H$5</f>
        <v>2022</v>
      </c>
      <c r="F3" s="41" t="str">
        <f>[2]int!$I$5</f>
        <v>2023</v>
      </c>
    </row>
    <row r="4" spans="1:6" x14ac:dyDescent="0.2">
      <c r="B4" s="41" t="s">
        <v>67</v>
      </c>
      <c r="C4" s="41" t="s">
        <v>68</v>
      </c>
      <c r="D4" s="41" t="s">
        <v>69</v>
      </c>
      <c r="E4" s="41" t="s">
        <v>70</v>
      </c>
      <c r="F4" s="41" t="s">
        <v>71</v>
      </c>
    </row>
    <row r="7" spans="1:6" x14ac:dyDescent="0.2">
      <c r="A7" t="s">
        <v>129</v>
      </c>
    </row>
    <row r="8" spans="1:6" x14ac:dyDescent="0.2">
      <c r="A8">
        <f>[1]erdb!$A$10</f>
        <v>2009</v>
      </c>
    </row>
    <row r="9" spans="1:6" x14ac:dyDescent="0.2">
      <c r="A9">
        <f>[1]erdb!$A$11</f>
        <v>2010</v>
      </c>
    </row>
    <row r="10" spans="1:6" x14ac:dyDescent="0.2">
      <c r="A10">
        <f>[1]erdb!$A$12</f>
        <v>2011</v>
      </c>
    </row>
    <row r="11" spans="1:6" x14ac:dyDescent="0.2">
      <c r="A11">
        <f>[1]erdb!$A$13</f>
        <v>2012</v>
      </c>
    </row>
    <row r="12" spans="1:6" x14ac:dyDescent="0.2">
      <c r="A12">
        <f>[1]erdb!$A$14</f>
        <v>2013</v>
      </c>
    </row>
    <row r="13" spans="1:6" x14ac:dyDescent="0.2">
      <c r="A13">
        <f>[1]erdb!$A$15</f>
        <v>2014</v>
      </c>
    </row>
    <row r="14" spans="1:6" x14ac:dyDescent="0.2">
      <c r="A14">
        <f>[1]erdb!$A$16</f>
        <v>2015</v>
      </c>
    </row>
    <row r="15" spans="1:6" x14ac:dyDescent="0.2">
      <c r="A15">
        <f>[1]erdb!$A$17</f>
        <v>2016</v>
      </c>
    </row>
    <row r="16" spans="1:6" x14ac:dyDescent="0.2">
      <c r="A16">
        <f>[1]erdb!$A$18</f>
        <v>2017</v>
      </c>
    </row>
    <row r="17" spans="1:1" x14ac:dyDescent="0.2">
      <c r="A17">
        <f>[1]erdb!$A$19</f>
        <v>2018</v>
      </c>
    </row>
    <row r="18" spans="1:1" x14ac:dyDescent="0.2">
      <c r="A18">
        <f>[1]erdb!$A$20</f>
        <v>2019</v>
      </c>
    </row>
    <row r="19" spans="1:1" x14ac:dyDescent="0.2">
      <c r="A19">
        <f>[1]erdb!$A$21</f>
        <v>2020</v>
      </c>
    </row>
    <row r="20" spans="1:1" x14ac:dyDescent="0.2">
      <c r="A20">
        <f>[1]erdb!$A$22</f>
        <v>2021</v>
      </c>
    </row>
    <row r="21" spans="1:1" x14ac:dyDescent="0.2">
      <c r="A21">
        <f>[1]erdb!$A$23</f>
        <v>2022</v>
      </c>
    </row>
    <row r="22" spans="1:1" x14ac:dyDescent="0.2">
      <c r="A22">
        <f>[1]erdb!$A$24</f>
        <v>2023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8"/>
  <sheetViews>
    <sheetView zoomScaleNormal="100" zoomScaleSheetLayoutView="120" workbookViewId="0">
      <selection activeCell="A58" sqref="A58"/>
    </sheetView>
  </sheetViews>
  <sheetFormatPr defaultColWidth="1.85546875" defaultRowHeight="8.1" customHeight="1" x14ac:dyDescent="0.2"/>
  <cols>
    <col min="1" max="16384" width="1.85546875" style="1"/>
  </cols>
  <sheetData>
    <row r="1" spans="1:1" ht="23.25" customHeight="1" x14ac:dyDescent="0.4">
      <c r="A1" s="31" t="str">
        <f>[2]rif!$D$6</f>
        <v>Il quadro mondiale. Tasso di variazione del prodotto interno lordo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2" customHeight="1" x14ac:dyDescent="0.2">
      <c r="A57" s="6" t="str">
        <f>[2]rif!$B$35</f>
        <v xml:space="preserve">(1) Messico, Centro e Sud America. (2) Federazione Russa, Bielorussia, Ucraina, Georgia, Tagiskistan, Uzbekistan, Kazakistan, Moldavia, Azerbaijan, Turkmenistan. </v>
      </c>
    </row>
    <row r="58" spans="1:1" ht="15" customHeight="1" x14ac:dyDescent="0.25">
      <c r="A58" s="5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mondiale&amp;R&amp;"Tahoma,Normale"&amp;16&amp;K0070C0&amp;P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7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2.95" x14ac:dyDescent="0.4">
      <c r="A1" s="31" t="str">
        <f>[2]rif!$D$7</f>
        <v>Il quadro europeo. Tasso di variazione del prodotto interno lordo(^)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1.4" x14ac:dyDescent="0.2">
      <c r="A56" s="6" t="str">
        <f>[2]rif!$B$36</f>
        <v xml:space="preserve"> (^) Dati Italia definitivi: Istat, Conti economici trimestrali (corretti per i giorni di calendario). (1) Polonia, R.Ceca, Ungheria, Bulgaria, Lettonia, Lituania, Romania. </v>
      </c>
    </row>
    <row r="57" spans="1:1" ht="18" customHeight="1" x14ac:dyDescent="0.25">
      <c r="A57" s="5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europeo&amp;R&amp;"Tahoma,Normale"&amp;16&amp;K0070C0&amp;P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3.25" x14ac:dyDescent="0.35">
      <c r="A1" s="31" t="str">
        <f>[2]rif!$D$8</f>
        <v>Il quadro nazionale. Principali variabili, tasso di variazione(* ^) - 1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5" customHeight="1" x14ac:dyDescent="0.2">
      <c r="A56" t="str">
        <f>[2]rif!$B$37</f>
        <v>(*) Salvo diversa indicazione. (^) Dati Italia definitivi: Istat, Conti economici trimestrali (corretti per i giorni di calendario). (a) Percentuale sul Pil. (b) Tasso percentuale.</v>
      </c>
    </row>
    <row r="57" spans="1:1" ht="18" customHeight="1" x14ac:dyDescent="0.2">
      <c r="A57" s="5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24"/>
  <sheetViews>
    <sheetView zoomScaleNormal="100" workbookViewId="0">
      <selection activeCell="K38" sqref="K38"/>
    </sheetView>
  </sheetViews>
  <sheetFormatPr defaultColWidth="9.28515625" defaultRowHeight="10.199999999999999" x14ac:dyDescent="0.2"/>
  <cols>
    <col min="1" max="1" width="2.85546875" customWidth="1"/>
    <col min="2" max="2" width="63" bestFit="1" customWidth="1"/>
    <col min="3" max="7" width="19.42578125" customWidth="1"/>
    <col min="8" max="8" width="2.85546875" customWidth="1"/>
    <col min="11" max="13" width="8.28515625" customWidth="1"/>
  </cols>
  <sheetData>
    <row r="1" spans="1:7" ht="22.95" x14ac:dyDescent="0.4">
      <c r="A1" s="31" t="str">
        <f>[2]rif!$D$9</f>
        <v>Il quadro nazionale. Principali variabili, tasso di variazione(* ^) - 2</v>
      </c>
    </row>
    <row r="2" spans="1:7" ht="7.95" customHeight="1" thickBot="1" x14ac:dyDescent="0.25"/>
    <row r="3" spans="1:7" ht="24" customHeight="1" x14ac:dyDescent="0.35">
      <c r="B3" s="2"/>
      <c r="C3" s="2">
        <f>'[2]naz-o'!D6</f>
        <v>2019</v>
      </c>
      <c r="D3" s="2">
        <f>'[2]naz-o'!E6</f>
        <v>2020</v>
      </c>
      <c r="E3" s="2">
        <f>'[2]naz-o'!F6</f>
        <v>2021</v>
      </c>
      <c r="F3" s="2">
        <f>'[2]naz-o'!G6</f>
        <v>2022</v>
      </c>
      <c r="G3" s="2">
        <f>'[2]naz-o'!H6</f>
        <v>2023</v>
      </c>
    </row>
    <row r="4" spans="1:7" ht="3.9" customHeight="1" thickBot="1" x14ac:dyDescent="0.4">
      <c r="B4" s="3"/>
      <c r="C4" s="3"/>
      <c r="D4" s="3"/>
      <c r="E4" s="3"/>
      <c r="F4" s="3"/>
      <c r="G4" s="3"/>
    </row>
    <row r="5" spans="1:7" ht="24" customHeight="1" x14ac:dyDescent="0.35">
      <c r="B5" s="33" t="str">
        <f>'[2]naz-o'!B7</f>
        <v>Prodotto interno lordo</v>
      </c>
      <c r="C5" s="34">
        <f>'[2]naz-o'!D7</f>
        <v>0.49725875019748234</v>
      </c>
      <c r="D5" s="34">
        <f>'[2]naz-o'!E7</f>
        <v>-9.0903207481990655</v>
      </c>
      <c r="E5" s="34">
        <f>'[2]naz-o'!F7</f>
        <v>6.6164361103471681</v>
      </c>
      <c r="F5" s="34">
        <f>'[2]naz-o'!G7</f>
        <v>2.2492564774268864</v>
      </c>
      <c r="G5" s="34">
        <f>'[2]naz-o'!H7</f>
        <v>2.5477475805606886</v>
      </c>
    </row>
    <row r="6" spans="1:7" ht="24" customHeight="1" x14ac:dyDescent="0.35">
      <c r="B6" s="37" t="str">
        <f>'[2]naz-o'!B8</f>
        <v>Importazioni</v>
      </c>
      <c r="C6" s="38">
        <f>'[2]naz-o'!D8</f>
        <v>-0.50787581580021834</v>
      </c>
      <c r="D6" s="38">
        <f>'[2]naz-o'!E8</f>
        <v>-12.678136863283317</v>
      </c>
      <c r="E6" s="38">
        <f>'[2]naz-o'!F8</f>
        <v>14.634366956936473</v>
      </c>
      <c r="F6" s="38">
        <f>'[2]naz-o'!G8</f>
        <v>5.0295527595226597</v>
      </c>
      <c r="G6" s="38">
        <f>'[2]naz-o'!H8</f>
        <v>5.0650663631031545</v>
      </c>
    </row>
    <row r="7" spans="1:7" ht="24" customHeight="1" x14ac:dyDescent="0.35">
      <c r="B7" s="33" t="str">
        <f>'[2]naz-o'!B9</f>
        <v>Esportazioni</v>
      </c>
      <c r="C7" s="34">
        <f>'[2]naz-o'!D9</f>
        <v>1.8449233480613669</v>
      </c>
      <c r="D7" s="34">
        <f>'[2]naz-o'!E9</f>
        <v>-14.174687902680184</v>
      </c>
      <c r="E7" s="34">
        <f>'[2]naz-o'!F9</f>
        <v>13.37578699741011</v>
      </c>
      <c r="F7" s="34">
        <f>'[2]naz-o'!G9</f>
        <v>3.4982476548342412</v>
      </c>
      <c r="G7" s="34">
        <f>'[2]naz-o'!H9</f>
        <v>4.5298875892899826</v>
      </c>
    </row>
    <row r="8" spans="1:7" ht="24" customHeight="1" x14ac:dyDescent="0.35">
      <c r="B8" s="37" t="str">
        <f>'[2]naz-o'!B10</f>
        <v>Domanda interna totale</v>
      </c>
      <c r="C8" s="38">
        <f>'[2]naz-o'!D10</f>
        <v>-0.23514033183790195</v>
      </c>
      <c r="D8" s="38">
        <f>'[2]naz-o'!E10</f>
        <v>-8.4977480384024968</v>
      </c>
      <c r="E8" s="38">
        <f>'[2]naz-o'!F10</f>
        <v>6.8254509805222296</v>
      </c>
      <c r="F8" s="38">
        <f>'[2]naz-o'!G10</f>
        <v>2.6919687470668974</v>
      </c>
      <c r="G8" s="38">
        <f>'[2]naz-o'!H10</f>
        <v>2.6838516056971295</v>
      </c>
    </row>
    <row r="9" spans="1:7" ht="24" customHeight="1" x14ac:dyDescent="0.35">
      <c r="B9" s="33" t="str">
        <f>'[2]naz-o'!B11</f>
        <v>Consumi delle famiglie e Isp</v>
      </c>
      <c r="C9" s="34">
        <f>'[2]naz-o'!D11</f>
        <v>0.21711887231916638</v>
      </c>
      <c r="D9" s="34">
        <f>'[2]naz-o'!E11</f>
        <v>-10.589460722580302</v>
      </c>
      <c r="E9" s="34">
        <f>'[2]naz-o'!F11</f>
        <v>5.179972022110757</v>
      </c>
      <c r="F9" s="34">
        <f>'[2]naz-o'!G11</f>
        <v>2.0136018881234063</v>
      </c>
      <c r="G9" s="34">
        <f>'[2]naz-o'!H11</f>
        <v>2.278784968183456</v>
      </c>
    </row>
    <row r="10" spans="1:7" ht="24" customHeight="1" x14ac:dyDescent="0.35">
      <c r="B10" s="37" t="str">
        <f>'[2]naz-o'!B12</f>
        <v>Consumi collettivi</v>
      </c>
      <c r="C10" s="38">
        <f>'[2]naz-o'!D12</f>
        <v>-0.51821800319357125</v>
      </c>
      <c r="D10" s="38">
        <f>'[2]naz-o'!E12</f>
        <v>0.54263027671177522</v>
      </c>
      <c r="E10" s="38">
        <f>'[2]naz-o'!F12</f>
        <v>0.96285619401388356</v>
      </c>
      <c r="F10" s="38">
        <f>'[2]naz-o'!G12</f>
        <v>1.469730070707076</v>
      </c>
      <c r="G10" s="38">
        <f>'[2]naz-o'!H12</f>
        <v>1.7225409900123445E-2</v>
      </c>
    </row>
    <row r="11" spans="1:7" ht="24" customHeight="1" x14ac:dyDescent="0.35">
      <c r="B11" s="33" t="str">
        <f>'[2]naz-o'!B13</f>
        <v>Investimenti fissi lordi</v>
      </c>
      <c r="C11" s="34">
        <f>'[2]naz-o'!D13</f>
        <v>1.2079047857240566</v>
      </c>
      <c r="D11" s="34">
        <f>'[2]naz-o'!E13</f>
        <v>-9.2359864289158207</v>
      </c>
      <c r="E11" s="34">
        <f>'[2]naz-o'!F13</f>
        <v>17.018416750959673</v>
      </c>
      <c r="F11" s="34">
        <f>'[2]naz-o'!G13</f>
        <v>6.0518098890871785</v>
      </c>
      <c r="G11" s="34">
        <f>'[2]naz-o'!H13</f>
        <v>5.615186609474021</v>
      </c>
    </row>
    <row r="12" spans="1:7" ht="24" customHeight="1" x14ac:dyDescent="0.35">
      <c r="B12" s="37" t="str">
        <f>'[2]naz-o'!B14</f>
        <v xml:space="preserve"> - macchine attrezzature e mezzi trasp.</v>
      </c>
      <c r="C12" s="38">
        <f>'[2]naz-o'!D14</f>
        <v>0.28354873067681918</v>
      </c>
      <c r="D12" s="38">
        <f>'[2]naz-o'!E14</f>
        <v>-10.89812880785772</v>
      </c>
      <c r="E12" s="38">
        <f>'[2]naz-o'!F14</f>
        <v>12.469038039209401</v>
      </c>
      <c r="F12" s="38">
        <f>'[2]naz-o'!G14</f>
        <v>3.792726387497658</v>
      </c>
      <c r="G12" s="38">
        <f>'[2]naz-o'!H14</f>
        <v>5.4314734948476717</v>
      </c>
    </row>
    <row r="13" spans="1:7" ht="24" customHeight="1" x14ac:dyDescent="0.35">
      <c r="B13" s="33" t="str">
        <f>'[2]naz-o'!B15</f>
        <v xml:space="preserve"> - costruzioni</v>
      </c>
      <c r="C13" s="34">
        <f>'[2]naz-o'!D15</f>
        <v>2.385822659496184</v>
      </c>
      <c r="D13" s="34">
        <f>'[2]naz-o'!E15</f>
        <v>-7.0265821482554225</v>
      </c>
      <c r="E13" s="34">
        <f>'[2]naz-o'!F15</f>
        <v>22.283111665495682</v>
      </c>
      <c r="F13" s="34">
        <f>'[2]naz-o'!G15</f>
        <v>8.5627104829860698</v>
      </c>
      <c r="G13" s="34">
        <f>'[2]naz-o'!H15</f>
        <v>5.8130810615466322</v>
      </c>
    </row>
    <row r="14" spans="1:7" ht="24" customHeight="1" x14ac:dyDescent="0.35">
      <c r="B14" s="37" t="str">
        <f>'[2]naz-o'!B16</f>
        <v>Occupazione (a)</v>
      </c>
      <c r="C14" s="38">
        <f>'[2]naz-o'!D16</f>
        <v>4.8808239576936252E-2</v>
      </c>
      <c r="D14" s="38">
        <f>'[2]naz-o'!E16</f>
        <v>-10.288646382287626</v>
      </c>
      <c r="E14" s="38">
        <f>'[2]naz-o'!F16</f>
        <v>7.5632289542775011</v>
      </c>
      <c r="F14" s="38">
        <f>'[2]naz-o'!G16</f>
        <v>1.5036827292769894</v>
      </c>
      <c r="G14" s="38">
        <f>'[2]naz-o'!H16</f>
        <v>2.4219826469484174</v>
      </c>
    </row>
    <row r="15" spans="1:7" ht="24" customHeight="1" x14ac:dyDescent="0.35">
      <c r="B15" s="33" t="str">
        <f>'[2]naz-o'!B17</f>
        <v>Disoccupazione (b)</v>
      </c>
      <c r="C15" s="34">
        <f>'[2]naz-o'!D17</f>
        <v>9.864512234484776</v>
      </c>
      <c r="D15" s="34">
        <f>'[2]naz-o'!E17</f>
        <v>9.3285719434138503</v>
      </c>
      <c r="E15" s="34">
        <f>'[2]naz-o'!F17</f>
        <v>9.4938465000000001</v>
      </c>
      <c r="F15" s="34">
        <f>'[2]naz-o'!G17</f>
        <v>9.8930362499999998</v>
      </c>
      <c r="G15" s="34">
        <f>'[2]naz-o'!H17</f>
        <v>9.8650334999999991</v>
      </c>
    </row>
    <row r="16" spans="1:7" ht="24" customHeight="1" x14ac:dyDescent="0.35">
      <c r="B16" s="37" t="str">
        <f>'[2]naz-o'!B18</f>
        <v>Prezzi al consumo</v>
      </c>
      <c r="C16" s="38">
        <f>'[2]naz-o'!D18</f>
        <v>0.61124694376528677</v>
      </c>
      <c r="D16" s="38">
        <f>'[2]naz-o'!E18</f>
        <v>-0.13770757391656785</v>
      </c>
      <c r="E16" s="38">
        <f>'[2]naz-o'!F18</f>
        <v>1.873799480856575</v>
      </c>
      <c r="F16" s="38">
        <f>'[2]naz-o'!G18</f>
        <v>5.0499792897556794</v>
      </c>
      <c r="G16" s="38">
        <f>'[2]naz-o'!H18</f>
        <v>1.8470610947479038</v>
      </c>
    </row>
    <row r="17" spans="2:7" ht="24" customHeight="1" x14ac:dyDescent="0.35">
      <c r="B17" s="33" t="str">
        <f>'[2]naz-o'!B19</f>
        <v>Saldo c. cor. Bil Pag (c)</v>
      </c>
      <c r="C17" s="34">
        <f>'[2]naz-o'!D19</f>
        <v>3.1251508816889952</v>
      </c>
      <c r="D17" s="34">
        <f>'[2]naz-o'!E19</f>
        <v>3.7246320229235463</v>
      </c>
      <c r="E17" s="34">
        <f>'[2]naz-o'!F19</f>
        <v>3.2586411550450163</v>
      </c>
      <c r="F17" s="34">
        <f>'[2]naz-o'!G19</f>
        <v>0.6243659895173449</v>
      </c>
      <c r="G17" s="34">
        <f>'[2]naz-o'!H19</f>
        <v>0.90006887043937955</v>
      </c>
    </row>
    <row r="18" spans="2:7" ht="24" customHeight="1" x14ac:dyDescent="0.35">
      <c r="B18" s="37" t="str">
        <f>'[2]naz-o'!B20</f>
        <v>Avanzo primario (c)</v>
      </c>
      <c r="C18" s="38">
        <f>'[2]naz-o'!D20</f>
        <v>1.8196811786764835</v>
      </c>
      <c r="D18" s="38">
        <f>'[2]naz-o'!E20</f>
        <v>-6.1428667549053824</v>
      </c>
      <c r="E18" s="38">
        <f>'[2]naz-o'!F20</f>
        <v>-3.6259946605281499</v>
      </c>
      <c r="F18" s="38">
        <f>'[2]naz-o'!G20</f>
        <v>-2.4504948672508959</v>
      </c>
      <c r="G18" s="38">
        <f>'[2]naz-o'!H20</f>
        <v>-0.93148565729630128</v>
      </c>
    </row>
    <row r="19" spans="2:7" ht="24" customHeight="1" x14ac:dyDescent="0.35">
      <c r="B19" s="33" t="str">
        <f>'[2]naz-o'!B21</f>
        <v>Indebitamento A. P. (c)</v>
      </c>
      <c r="C19" s="34">
        <f>'[2]naz-o'!D21</f>
        <v>1.5402526045442768</v>
      </c>
      <c r="D19" s="34">
        <f>'[2]naz-o'!E21</f>
        <v>9.6047486072323274</v>
      </c>
      <c r="E19" s="34">
        <f>'[2]naz-o'!F21</f>
        <v>7.1585387296588499</v>
      </c>
      <c r="F19" s="34">
        <f>'[2]naz-o'!G21</f>
        <v>5.829859443380121</v>
      </c>
      <c r="G19" s="34">
        <f>'[2]naz-o'!H21</f>
        <v>4.2220843389861393</v>
      </c>
    </row>
    <row r="20" spans="2:7" ht="24" customHeight="1" x14ac:dyDescent="0.35">
      <c r="B20" s="37" t="str">
        <f>'[2]naz-o'!B22</f>
        <v>Debito A. Pubbliche (c)</v>
      </c>
      <c r="C20" s="38">
        <f>'[2]naz-o'!D22</f>
        <v>134.13871907905113</v>
      </c>
      <c r="D20" s="38">
        <f>'[2]naz-o'!E22</f>
        <v>155.31267296362128</v>
      </c>
      <c r="E20" s="38">
        <f>'[2]naz-o'!F22</f>
        <v>150.36876431252978</v>
      </c>
      <c r="F20" s="38">
        <f>'[2]naz-o'!G22</f>
        <v>148.96338463326262</v>
      </c>
      <c r="G20" s="38">
        <f>'[2]naz-o'!H22</f>
        <v>146.84838809234415</v>
      </c>
    </row>
    <row r="21" spans="2:7" ht="3.9" customHeight="1" thickBot="1" x14ac:dyDescent="0.25">
      <c r="B21" s="58"/>
      <c r="C21" s="58"/>
      <c r="D21" s="58"/>
      <c r="E21" s="58"/>
      <c r="F21" s="58"/>
      <c r="G21" s="58"/>
    </row>
    <row r="22" spans="2:7" ht="7.95" customHeight="1" x14ac:dyDescent="0.2"/>
    <row r="23" spans="2:7" x14ac:dyDescent="0.2">
      <c r="B23" s="59" t="str">
        <f>[2]rif!$B$38</f>
        <v>(*) Salvo diversa indicazione. (^) Dati Italia definitivi: Istat, Conti economici trimestrali (corretti per i giorni di calendario). (a) Unità di lavoro standard. (b) Tasso percentuale. (c) Percentuale sul Pil.</v>
      </c>
    </row>
    <row r="24" spans="2:7" ht="18" customHeight="1" x14ac:dyDescent="0.25">
      <c r="B24" s="5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>
      <selection activeCell="K38" sqref="K38"/>
    </sheetView>
  </sheetViews>
  <sheetFormatPr defaultColWidth="1.85546875" defaultRowHeight="8.1" customHeight="1" x14ac:dyDescent="0.2"/>
  <sheetData>
    <row r="1" spans="1:1" ht="22.95" x14ac:dyDescent="0.4">
      <c r="A1" s="31" t="str">
        <f>[1]rif!$E$10</f>
        <v>Il quadro regionale. Prodotto interno lordo: indice (2000=100)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  <row r="68" spans="1:1" ht="8.1" customHeight="1" x14ac:dyDescent="0.2">
      <c r="A68" s="5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2"/>
  <sheetViews>
    <sheetView zoomScaleNormal="100" workbookViewId="0">
      <selection activeCell="K38" sqref="K38"/>
    </sheetView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1" t="str">
        <f>[1]rif!$E$11</f>
        <v>Il quadro regionale. Principali variabili, tasso di variazione(* ^) - 1 (1)</v>
      </c>
    </row>
    <row r="2" spans="1:10" ht="12" customHeight="1" thickBot="1" x14ac:dyDescent="0.25"/>
    <row r="3" spans="1:10" ht="26.1" customHeight="1" thickBot="1" x14ac:dyDescent="0.4">
      <c r="A3" s="2"/>
      <c r="B3" s="66" t="str">
        <f>[1]erdb!$D$4</f>
        <v>Emilia-Romagna</v>
      </c>
      <c r="C3" s="66"/>
      <c r="D3" s="66"/>
      <c r="E3" s="66"/>
      <c r="F3" s="2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3"/>
      <c r="B4" s="33"/>
      <c r="C4" s="33"/>
      <c r="D4" s="33"/>
      <c r="E4" s="33"/>
      <c r="F4" s="33"/>
    </row>
    <row r="5" spans="1:10" ht="26.1" customHeight="1" thickBot="1" x14ac:dyDescent="0.4">
      <c r="A5" s="3"/>
      <c r="B5" s="56">
        <f>[1]erdb!$A$21</f>
        <v>2020</v>
      </c>
      <c r="C5" s="56">
        <f>[1]erdb!$A$22</f>
        <v>2021</v>
      </c>
      <c r="D5" s="56">
        <f>[1]erdb!$A$23</f>
        <v>2022</v>
      </c>
      <c r="E5" s="56">
        <f>[1]erdb!$A$24</f>
        <v>2023</v>
      </c>
      <c r="F5" s="56"/>
      <c r="G5" s="56">
        <f>[1]itdb!$A$21</f>
        <v>2020</v>
      </c>
      <c r="H5" s="56">
        <f>[1]itdb!$A$22</f>
        <v>2021</v>
      </c>
      <c r="I5" s="56">
        <f>[1]itdb!$A$23</f>
        <v>2022</v>
      </c>
      <c r="J5" s="56">
        <f>[1]itdb!$A$24</f>
        <v>2023</v>
      </c>
    </row>
    <row r="6" spans="1:10" ht="27" customHeight="1" x14ac:dyDescent="0.35">
      <c r="A6" s="37" t="s">
        <v>26</v>
      </c>
      <c r="B6" s="38">
        <f>[1]erdb!$C$21</f>
        <v>-9.3260019705686084</v>
      </c>
      <c r="C6" s="38">
        <f>[1]erdb!$C$22</f>
        <v>7.2780463148543362</v>
      </c>
      <c r="D6" s="38">
        <f>[1]erdb!$C$23</f>
        <v>2.3820090958338147</v>
      </c>
      <c r="E6" s="38">
        <f>[1]erdb!$C$24</f>
        <v>2.7473660670530364</v>
      </c>
      <c r="F6" s="38"/>
      <c r="G6" s="38">
        <f>[1]itdb!$C$21</f>
        <v>-9.0256689277567794</v>
      </c>
      <c r="H6" s="38">
        <f>[1]itdb!$C$22</f>
        <v>6.6437901896619245</v>
      </c>
      <c r="I6" s="38">
        <f>[1]itdb!$C$23</f>
        <v>2.2492564774268864</v>
      </c>
      <c r="J6" s="38">
        <f>[1]itdb!$C$24</f>
        <v>2.5477475805607108</v>
      </c>
    </row>
    <row r="7" spans="1:10" ht="27" customHeight="1" x14ac:dyDescent="0.35">
      <c r="A7" s="33" t="s">
        <v>25</v>
      </c>
      <c r="B7" s="34">
        <f>[1]erdb!$F$21</f>
        <v>-9.4624445039629297</v>
      </c>
      <c r="C7" s="34">
        <f>[1]erdb!$F$22</f>
        <v>7.6413777682612816</v>
      </c>
      <c r="D7" s="34">
        <f>[1]erdb!$F$23</f>
        <v>3.1005615138387732</v>
      </c>
      <c r="E7" s="34">
        <f>[1]erdb!$F$24</f>
        <v>3.0491528163919979</v>
      </c>
      <c r="F7" s="34"/>
      <c r="G7" s="34">
        <f>[1]itdb!$F$21</f>
        <v>-8.8196488456846573</v>
      </c>
      <c r="H7" s="34">
        <f>[1]itdb!$F$22</f>
        <v>6.5240691981578225</v>
      </c>
      <c r="I7" s="34">
        <f>[1]itdb!$F$23</f>
        <v>2.7802199692341878</v>
      </c>
      <c r="J7" s="34">
        <f>[1]itdb!$F$24</f>
        <v>2.7288055519797183</v>
      </c>
    </row>
    <row r="8" spans="1:10" ht="27" customHeight="1" x14ac:dyDescent="0.35">
      <c r="A8" s="37" t="s">
        <v>130</v>
      </c>
      <c r="B8" s="38">
        <f>[1]erdb!$J$21</f>
        <v>-11.997708727418054</v>
      </c>
      <c r="C8" s="38">
        <f>[1]erdb!$J$22</f>
        <v>5.5283875456586529</v>
      </c>
      <c r="D8" s="38">
        <f>[1]erdb!$J$23</f>
        <v>2.2402433360276142</v>
      </c>
      <c r="E8" s="38">
        <f>[1]erdb!$J$24</f>
        <v>2.7771951200393552</v>
      </c>
      <c r="F8" s="38"/>
      <c r="G8" s="38">
        <f>[1]itdb!$J$21</f>
        <v>-11.462173680626165</v>
      </c>
      <c r="H8" s="38">
        <f>[1]itdb!$J$22</f>
        <v>5.3613033710263602</v>
      </c>
      <c r="I8" s="38">
        <f>[1]itdb!$J$23</f>
        <v>2.0733977345922971</v>
      </c>
      <c r="J8" s="38">
        <f>[1]itdb!$J$24</f>
        <v>2.6045358201239432</v>
      </c>
    </row>
    <row r="9" spans="1:10" ht="27" customHeight="1" x14ac:dyDescent="0.35">
      <c r="A9" s="33" t="s">
        <v>131</v>
      </c>
      <c r="B9" s="34">
        <f>[1]erdb!$L$21</f>
        <v>9.9750252084751523E-3</v>
      </c>
      <c r="C9" s="34">
        <f>[1]erdb!$L$22</f>
        <v>0.85119307249812426</v>
      </c>
      <c r="D9" s="34">
        <f>[1]erdb!$L$23</f>
        <v>1.5453502202185776</v>
      </c>
      <c r="E9" s="34">
        <f>[1]erdb!$L$24</f>
        <v>1.8489410177346954E-2</v>
      </c>
      <c r="F9" s="34"/>
      <c r="G9" s="34">
        <f>[1]itdb!$L$21</f>
        <v>1.2560962794561092E-3</v>
      </c>
      <c r="H9" s="34">
        <f>[1]itdb!$L$22</f>
        <v>0.67583258223802289</v>
      </c>
      <c r="I9" s="34">
        <f>[1]itdb!$L$23</f>
        <v>1.5775275556358936</v>
      </c>
      <c r="J9" s="34">
        <f>[1]itdb!$L$24</f>
        <v>4.02780655302859E-2</v>
      </c>
    </row>
    <row r="10" spans="1:10" ht="27" customHeight="1" x14ac:dyDescent="0.35">
      <c r="A10" s="37" t="s">
        <v>30</v>
      </c>
      <c r="B10" s="38">
        <f>[1]erdb!$K$21</f>
        <v>-9.1210982006714847</v>
      </c>
      <c r="C10" s="38">
        <f>[1]erdb!$K$22</f>
        <v>19.773202892013209</v>
      </c>
      <c r="D10" s="38">
        <f>[1]erdb!$K$23</f>
        <v>6.4805021962027087</v>
      </c>
      <c r="E10" s="38">
        <f>[1]erdb!$K$24</f>
        <v>5.8324209559221574</v>
      </c>
      <c r="F10" s="38"/>
      <c r="G10" s="38">
        <f>[1]itdb!$K$21</f>
        <v>-9.0831933645563971</v>
      </c>
      <c r="H10" s="38">
        <f>[1]itdb!$K$22</f>
        <v>17.027156255746956</v>
      </c>
      <c r="I10" s="38">
        <f>[1]itdb!$K$23</f>
        <v>6.0518098890871785</v>
      </c>
      <c r="J10" s="38">
        <f>[1]itdb!$K$24</f>
        <v>5.615186609474021</v>
      </c>
    </row>
    <row r="11" spans="1:10" ht="27" customHeight="1" x14ac:dyDescent="0.35">
      <c r="A11" s="33" t="s">
        <v>132</v>
      </c>
      <c r="B11" s="34">
        <f>[1]erdb!$H$21</f>
        <v>-4.0051643920081421</v>
      </c>
      <c r="C11" s="34">
        <f>[1]erdb!$H$22</f>
        <v>13.783463221503123</v>
      </c>
      <c r="D11" s="34">
        <f>[1]erdb!$H$23</f>
        <v>4.4881269748929364</v>
      </c>
      <c r="E11" s="34">
        <f>[1]erdb!$H$24</f>
        <v>4.2509321772370434</v>
      </c>
      <c r="F11" s="34"/>
      <c r="G11" s="34">
        <f>[1]itdb!$H$21</f>
        <v>-7.2163597961650954</v>
      </c>
      <c r="H11" s="34">
        <f>[1]itdb!$H$22</f>
        <v>12.16545746260087</v>
      </c>
      <c r="I11" s="34">
        <f>[1]itdb!$H$23</f>
        <v>4.8549028679525819</v>
      </c>
      <c r="J11" s="34">
        <f>[1]itdb!$H$24</f>
        <v>4.5936644627494028</v>
      </c>
    </row>
    <row r="12" spans="1:10" ht="27" customHeight="1" x14ac:dyDescent="0.35">
      <c r="A12" s="37" t="s">
        <v>133</v>
      </c>
      <c r="B12" s="38">
        <f>[1]erdb!$I$21</f>
        <v>-6.5554504765741655</v>
      </c>
      <c r="C12" s="38">
        <f>[1]erdb!$I$22</f>
        <v>11.478687939150078</v>
      </c>
      <c r="D12" s="38">
        <f>[1]erdb!$I$23</f>
        <v>3.4149424846398047</v>
      </c>
      <c r="E12" s="38">
        <f>[1]erdb!$I$24</f>
        <v>3.4675122294919758</v>
      </c>
      <c r="F12" s="38"/>
      <c r="G12" s="38">
        <f>[1]itdb!$I$21</f>
        <v>-8.7198490824693771</v>
      </c>
      <c r="H12" s="38">
        <f>[1]itdb!$I$22</f>
        <v>12.336458112520976</v>
      </c>
      <c r="I12" s="38">
        <f>[1]itdb!$I$23</f>
        <v>3.28163697440087</v>
      </c>
      <c r="J12" s="38">
        <f>[1]itdb!$I$24</f>
        <v>3.3533936987053981</v>
      </c>
    </row>
    <row r="13" spans="1:10" ht="27" customHeight="1" x14ac:dyDescent="0.35">
      <c r="A13" s="60" t="s">
        <v>134</v>
      </c>
      <c r="B13" s="34"/>
      <c r="C13" s="34"/>
      <c r="D13" s="34"/>
      <c r="E13" s="34"/>
      <c r="F13" s="34"/>
      <c r="G13" s="34"/>
      <c r="H13" s="34"/>
      <c r="I13" s="34"/>
      <c r="J13" s="34"/>
    </row>
    <row r="14" spans="1:10" ht="27" customHeight="1" x14ac:dyDescent="0.35">
      <c r="A14" s="37" t="s">
        <v>58</v>
      </c>
      <c r="B14" s="38">
        <f>[1]erdb!$R$21</f>
        <v>-3.5284732449680889</v>
      </c>
      <c r="C14" s="38">
        <f>[1]erdb!$R$22</f>
        <v>-2.3634527781036252</v>
      </c>
      <c r="D14" s="38">
        <f>[1]erdb!$R$23</f>
        <v>4.8913510375347968E-2</v>
      </c>
      <c r="E14" s="38">
        <f>[1]erdb!$R$24</f>
        <v>0.64765497381451542</v>
      </c>
      <c r="F14" s="38"/>
      <c r="G14" s="38">
        <f>[1]itdb!$R$21</f>
        <v>-4.7383271138618399</v>
      </c>
      <c r="H14" s="38">
        <f>[1]itdb!$R$22</f>
        <v>-0.78664424571326386</v>
      </c>
      <c r="I14" s="38">
        <f>[1]itdb!$R$23</f>
        <v>-0.73097566142998893</v>
      </c>
      <c r="J14" s="38">
        <f>[1]itdb!$R$24</f>
        <v>1.1229160323930953</v>
      </c>
    </row>
    <row r="15" spans="1:10" ht="27" customHeight="1" x14ac:dyDescent="0.35">
      <c r="A15" s="33" t="s">
        <v>59</v>
      </c>
      <c r="B15" s="34">
        <f>[1]erdb!$S$21</f>
        <v>-11.219079692055335</v>
      </c>
      <c r="C15" s="34">
        <f>[1]erdb!$S$22</f>
        <v>11.859477762842751</v>
      </c>
      <c r="D15" s="34">
        <f>[1]erdb!$S$23</f>
        <v>-1.7091213338704669E-2</v>
      </c>
      <c r="E15" s="34">
        <f>[1]erdb!$S$24</f>
        <v>2.6772507304448467</v>
      </c>
      <c r="F15" s="34"/>
      <c r="G15" s="34">
        <f>[1]itdb!$S$21</f>
        <v>-11.150132241309919</v>
      </c>
      <c r="H15" s="34">
        <f>[1]itdb!$S$22</f>
        <v>11.868942435869002</v>
      </c>
      <c r="I15" s="34">
        <f>[1]itdb!$S$23</f>
        <v>-0.60110155841757162</v>
      </c>
      <c r="J15" s="34">
        <f>[1]itdb!$S$24</f>
        <v>2.4041241256944845</v>
      </c>
    </row>
    <row r="16" spans="1:10" ht="27" customHeight="1" x14ac:dyDescent="0.35">
      <c r="A16" s="37" t="s">
        <v>60</v>
      </c>
      <c r="B16" s="38">
        <f>[1]erdb!$T$21</f>
        <v>-5.0235983981693373</v>
      </c>
      <c r="C16" s="38">
        <f>[1]erdb!$T$22</f>
        <v>22.055725108968339</v>
      </c>
      <c r="D16" s="38">
        <f>[1]erdb!$T$23</f>
        <v>8.635256744103593</v>
      </c>
      <c r="E16" s="38">
        <f>[1]erdb!$T$24</f>
        <v>5.8526597732193153</v>
      </c>
      <c r="F16" s="38"/>
      <c r="G16" s="38">
        <f>[1]itdb!$T$21</f>
        <v>-6.3447614241791239</v>
      </c>
      <c r="H16" s="38">
        <f>[1]itdb!$T$22</f>
        <v>21.269494204013117</v>
      </c>
      <c r="I16" s="38">
        <f>[1]itdb!$T$23</f>
        <v>8.5556619828572877</v>
      </c>
      <c r="J16" s="38">
        <f>[1]itdb!$T$24</f>
        <v>5.8139636233557335</v>
      </c>
    </row>
    <row r="17" spans="1:10" ht="27" customHeight="1" x14ac:dyDescent="0.35">
      <c r="A17" s="33" t="s">
        <v>61</v>
      </c>
      <c r="B17" s="34">
        <f>[1]erdb!$U$21</f>
        <v>-8.6759216703678135</v>
      </c>
      <c r="C17" s="34">
        <f>[1]erdb!$U$22</f>
        <v>4.7179348973394486</v>
      </c>
      <c r="D17" s="34">
        <f>[1]erdb!$U$23</f>
        <v>3.0141419633628042</v>
      </c>
      <c r="E17" s="34">
        <f>[1]erdb!$U$24</f>
        <v>2.5119252863022856</v>
      </c>
      <c r="F17" s="34"/>
      <c r="G17" s="34">
        <f>[1]itdb!$U$21</f>
        <v>-8.4895667734943618</v>
      </c>
      <c r="H17" s="34">
        <f>[1]itdb!$U$22</f>
        <v>4.492210882210923</v>
      </c>
      <c r="I17" s="34">
        <f>[1]itdb!$U$23</f>
        <v>2.6342299552108095</v>
      </c>
      <c r="J17" s="34">
        <f>[1]itdb!$U$24</f>
        <v>2.2925356163194355</v>
      </c>
    </row>
    <row r="18" spans="1:10" ht="27" customHeight="1" x14ac:dyDescent="0.35">
      <c r="A18" s="37" t="s">
        <v>62</v>
      </c>
      <c r="B18" s="38">
        <f>[1]erdb!$V$21</f>
        <v>-9.1111552006348902</v>
      </c>
      <c r="C18" s="38">
        <f>[1]erdb!$V$22</f>
        <v>7.1800014393903933</v>
      </c>
      <c r="D18" s="38">
        <f>[1]erdb!$V$23</f>
        <v>2.3560887808914632</v>
      </c>
      <c r="E18" s="38">
        <f>[1]erdb!$V$24</f>
        <v>2.684126406822096</v>
      </c>
      <c r="F18" s="38"/>
      <c r="G18" s="38">
        <f>[1]itdb!$V$21</f>
        <v>-8.8412942073394341</v>
      </c>
      <c r="H18" s="38">
        <f>[1]itdb!$V$22</f>
        <v>6.5504708927822453</v>
      </c>
      <c r="I18" s="38">
        <f>[1]itdb!$V$23</f>
        <v>2.2065668718830755</v>
      </c>
      <c r="J18" s="38">
        <f>[1]itdb!$V$24</f>
        <v>2.4826716644361424</v>
      </c>
    </row>
    <row r="19" spans="1:10" ht="3.9" customHeight="1" thickBot="1" x14ac:dyDescent="0.25">
      <c r="A19" s="58"/>
      <c r="B19" s="58"/>
      <c r="C19" s="58"/>
      <c r="D19" s="58"/>
      <c r="E19" s="58"/>
      <c r="F19" s="58"/>
      <c r="G19" s="58"/>
      <c r="H19" s="58"/>
      <c r="I19" s="58"/>
      <c r="J19" s="58"/>
    </row>
    <row r="20" spans="1:10" ht="3" customHeight="1" x14ac:dyDescent="0.2"/>
    <row r="21" spans="1:10" ht="15" customHeight="1" x14ac:dyDescent="0.2">
      <c r="A21" s="4" t="str">
        <f>[1]rif!$B$37</f>
        <v>(*) Salvo diversa indicazione. (^) Dati Italia definitivi: Istat, Conti economici annuali (non corretti per i giorni di calendario). (1) Valori concatenati, anno di riferimento 2015.</v>
      </c>
    </row>
    <row r="22" spans="1:10" ht="15" customHeight="1" x14ac:dyDescent="0.25">
      <c r="A22" s="5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5"/>
  <sheetViews>
    <sheetView zoomScaleNormal="100" workbookViewId="0">
      <selection activeCell="K38" sqref="K38"/>
    </sheetView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1" t="str">
        <f>[1]rif!$E$12</f>
        <v>Il quadro regionale. Principali variabili, tasso di variazione(* ^) - 2</v>
      </c>
    </row>
    <row r="2" spans="1:10" ht="6" customHeight="1" thickBot="1" x14ac:dyDescent="0.25"/>
    <row r="3" spans="1:10" ht="26.1" customHeight="1" thickBot="1" x14ac:dyDescent="0.4">
      <c r="A3" s="2"/>
      <c r="B3" s="66" t="str">
        <f>[1]erdb!$D$4</f>
        <v>Emilia-Romagna</v>
      </c>
      <c r="C3" s="66"/>
      <c r="D3" s="66"/>
      <c r="E3" s="66"/>
      <c r="F3" s="2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3"/>
      <c r="B4" s="33"/>
      <c r="C4" s="33"/>
      <c r="D4" s="33"/>
      <c r="E4" s="33"/>
      <c r="F4" s="33"/>
    </row>
    <row r="5" spans="1:10" ht="26.1" customHeight="1" thickBot="1" x14ac:dyDescent="0.4">
      <c r="A5" s="3"/>
      <c r="B5" s="56">
        <f>[1]erdb!$A$21</f>
        <v>2020</v>
      </c>
      <c r="C5" s="56">
        <f>[1]erdb!$A$22</f>
        <v>2021</v>
      </c>
      <c r="D5" s="56">
        <f>[1]erdb!$A$23</f>
        <v>2022</v>
      </c>
      <c r="E5" s="56">
        <f>[1]erdb!$A$24</f>
        <v>2023</v>
      </c>
      <c r="F5" s="56"/>
      <c r="G5" s="56">
        <f>[1]itdb!$A$21</f>
        <v>2020</v>
      </c>
      <c r="H5" s="56">
        <f>[1]itdb!$A$22</f>
        <v>2021</v>
      </c>
      <c r="I5" s="56">
        <f>[1]itdb!$A$23</f>
        <v>2022</v>
      </c>
      <c r="J5" s="56">
        <f>[1]itdb!$A$24</f>
        <v>2023</v>
      </c>
    </row>
    <row r="6" spans="1:10" ht="22.95" customHeight="1" x14ac:dyDescent="0.35">
      <c r="A6" s="60" t="s">
        <v>16</v>
      </c>
      <c r="B6" s="61"/>
      <c r="C6" s="61"/>
      <c r="D6" s="61"/>
      <c r="E6" s="61"/>
      <c r="F6" s="62"/>
      <c r="G6" s="61"/>
      <c r="H6" s="61"/>
      <c r="I6" s="61"/>
      <c r="J6" s="61"/>
    </row>
    <row r="7" spans="1:10" ht="22.95" customHeight="1" x14ac:dyDescent="0.35">
      <c r="A7" s="37" t="s">
        <v>58</v>
      </c>
      <c r="B7" s="38">
        <f>[1]erdb!$AJ$21</f>
        <v>0.7583686021152003</v>
      </c>
      <c r="C7" s="38">
        <f>[1]erdb!$AJ$22</f>
        <v>-2.890504217013401</v>
      </c>
      <c r="D7" s="38">
        <f>[1]erdb!$AJ$23</f>
        <v>-6.5142647775760292</v>
      </c>
      <c r="E7" s="38">
        <f>[1]erdb!$AJ$24</f>
        <v>-0.96328888669796608</v>
      </c>
      <c r="F7" s="63"/>
      <c r="G7" s="38">
        <f>[1]itdb!$AJ$21</f>
        <v>-2.0432692307692291</v>
      </c>
      <c r="H7" s="38">
        <f>[1]itdb!$AJ$22</f>
        <v>2.9693251533742249</v>
      </c>
      <c r="I7" s="38">
        <f>[1]itdb!$AJ$23</f>
        <v>-5.2406557832856642</v>
      </c>
      <c r="J7" s="38">
        <f>[1]itdb!$AJ$24</f>
        <v>0.42369175422534155</v>
      </c>
    </row>
    <row r="8" spans="1:10" ht="22.95" customHeight="1" x14ac:dyDescent="0.35">
      <c r="A8" s="33" t="s">
        <v>59</v>
      </c>
      <c r="B8" s="34">
        <f>[1]erdb!$AK$21</f>
        <v>-11.574181146128193</v>
      </c>
      <c r="C8" s="34">
        <f>[1]erdb!$AK$22</f>
        <v>12.015910564683697</v>
      </c>
      <c r="D8" s="34">
        <f>[1]erdb!$AK$23</f>
        <v>0.17382102883733985</v>
      </c>
      <c r="E8" s="34">
        <f>[1]erdb!$AK$24</f>
        <v>1.782928181193788</v>
      </c>
      <c r="F8" s="62"/>
      <c r="G8" s="34">
        <f>[1]itdb!$AK$21</f>
        <v>-10.747825161616431</v>
      </c>
      <c r="H8" s="34">
        <f>[1]itdb!$AK$22</f>
        <v>10.402694566156967</v>
      </c>
      <c r="I8" s="34">
        <f>[1]itdb!$AK$23</f>
        <v>-0.36564261080253013</v>
      </c>
      <c r="J8" s="34">
        <f>[1]itdb!$AK$24</f>
        <v>1.3687969260901545</v>
      </c>
    </row>
    <row r="9" spans="1:10" ht="22.95" customHeight="1" x14ac:dyDescent="0.35">
      <c r="A9" s="37" t="s">
        <v>60</v>
      </c>
      <c r="B9" s="38">
        <f>[1]erdb!$AL$21</f>
        <v>-7.520598370329945</v>
      </c>
      <c r="C9" s="38">
        <f>[1]erdb!$AL$22</f>
        <v>21.415159883424973</v>
      </c>
      <c r="D9" s="38">
        <f>[1]erdb!$AL$23</f>
        <v>1.2542059437407493</v>
      </c>
      <c r="E9" s="38">
        <f>[1]erdb!$AL$24</f>
        <v>2.6504230396485973</v>
      </c>
      <c r="F9" s="63"/>
      <c r="G9" s="38">
        <f>[1]itdb!$AL$21</f>
        <v>-8.7836931741987367</v>
      </c>
      <c r="H9" s="38">
        <f>[1]itdb!$AL$22</f>
        <v>18.920905615995288</v>
      </c>
      <c r="I9" s="38">
        <f>[1]itdb!$AL$23</f>
        <v>0.88988116394430605</v>
      </c>
      <c r="J9" s="38">
        <f>[1]itdb!$AL$24</f>
        <v>2.3104683054785413</v>
      </c>
    </row>
    <row r="10" spans="1:10" ht="22.95" customHeight="1" x14ac:dyDescent="0.35">
      <c r="A10" s="33" t="s">
        <v>61</v>
      </c>
      <c r="B10" s="34">
        <f>[1]erdb!$AM$21</f>
        <v>-11.132905421098382</v>
      </c>
      <c r="C10" s="34">
        <f>[1]erdb!$AM$22</f>
        <v>5.9176249929064229</v>
      </c>
      <c r="D10" s="34">
        <f>[1]erdb!$AM$23</f>
        <v>2.7006156830383654</v>
      </c>
      <c r="E10" s="34">
        <f>[1]erdb!$AM$24</f>
        <v>2.980359426243484</v>
      </c>
      <c r="F10" s="62"/>
      <c r="G10" s="34">
        <f>[1]itdb!$AM$21</f>
        <v>-10.901720667857241</v>
      </c>
      <c r="H10" s="34">
        <f>[1]itdb!$AM$22</f>
        <v>6.3300160350225232</v>
      </c>
      <c r="I10" s="34">
        <f>[1]itdb!$AM$23</f>
        <v>2.4855374064576496</v>
      </c>
      <c r="J10" s="34">
        <f>[1]itdb!$AM$24</f>
        <v>2.7987496797210021</v>
      </c>
    </row>
    <row r="11" spans="1:10" ht="22.95" customHeight="1" x14ac:dyDescent="0.35">
      <c r="A11" s="37" t="s">
        <v>62</v>
      </c>
      <c r="B11" s="38">
        <f>[1]erdb!$AN$21</f>
        <v>-10.499858893136393</v>
      </c>
      <c r="C11" s="38">
        <f>[1]erdb!$AN$22</f>
        <v>7.6513800638080331</v>
      </c>
      <c r="D11" s="38">
        <f>[1]erdb!$AN$23</f>
        <v>1.6567734834435743</v>
      </c>
      <c r="E11" s="38">
        <f>[1]erdb!$AN$24</f>
        <v>2.5459394126598145</v>
      </c>
      <c r="F11" s="63"/>
      <c r="G11" s="38">
        <f>[1]itdb!$AN$21</f>
        <v>-10.288853534851338</v>
      </c>
      <c r="H11" s="38">
        <f>[1]itdb!$AN$22</f>
        <v>7.5623227760998279</v>
      </c>
      <c r="I11" s="38">
        <f>[1]itdb!$AN$23</f>
        <v>1.5037088673150345</v>
      </c>
      <c r="J11" s="38">
        <f>[1]itdb!$AN$24</f>
        <v>2.4219889205443934</v>
      </c>
    </row>
    <row r="12" spans="1:10" ht="22.95" customHeight="1" x14ac:dyDescent="0.35">
      <c r="A12" s="60" t="s">
        <v>48</v>
      </c>
      <c r="B12" s="34"/>
      <c r="C12" s="34"/>
      <c r="D12" s="34"/>
      <c r="E12" s="34"/>
      <c r="F12" s="33"/>
      <c r="G12" s="34"/>
      <c r="H12" s="34"/>
      <c r="I12" s="34"/>
      <c r="J12" s="34"/>
    </row>
    <row r="13" spans="1:10" ht="22.95" customHeight="1" x14ac:dyDescent="0.35">
      <c r="A13" s="37" t="s">
        <v>38</v>
      </c>
      <c r="B13" s="38">
        <f>[1]erdb!$AC$21</f>
        <v>-2.5927213075537026</v>
      </c>
      <c r="C13" s="38">
        <f>[1]erdb!$AC$22</f>
        <v>0.15858250934261964</v>
      </c>
      <c r="D13" s="38">
        <f>[1]erdb!$AC$23</f>
        <v>0.93621575123763456</v>
      </c>
      <c r="E13" s="38">
        <f>[1]erdb!$AC$24</f>
        <v>1.0550459538439583</v>
      </c>
      <c r="F13" s="37"/>
      <c r="G13" s="38">
        <f>[1]itdb!$AC$21</f>
        <v>-3.7555009798959205</v>
      </c>
      <c r="H13" s="38">
        <f>[1]itdb!$AC$22</f>
        <v>0.95039955359572659</v>
      </c>
      <c r="I13" s="38">
        <f>[1]itdb!$AC$23</f>
        <v>1.0693629730399445</v>
      </c>
      <c r="J13" s="38">
        <f>[1]itdb!$AC$24</f>
        <v>1.1118687043399023</v>
      </c>
    </row>
    <row r="14" spans="1:10" ht="22.95" customHeight="1" x14ac:dyDescent="0.35">
      <c r="A14" s="33" t="s">
        <v>37</v>
      </c>
      <c r="B14" s="34">
        <f>[1]erdb!$AB$21</f>
        <v>-2.9503650521319869</v>
      </c>
      <c r="C14" s="34">
        <f>[1]erdb!$AB$22</f>
        <v>0.62074146952511011</v>
      </c>
      <c r="D14" s="34">
        <f>[1]erdb!$AB$23</f>
        <v>0.77552115999302007</v>
      </c>
      <c r="E14" s="34">
        <f>[1]erdb!$AB$24</f>
        <v>1.275450762086705</v>
      </c>
      <c r="F14" s="33"/>
      <c r="G14" s="34">
        <f>[1]itdb!$AB$21</f>
        <v>-3.1335618550109801</v>
      </c>
      <c r="H14" s="34">
        <f>[1]itdb!$AB$22</f>
        <v>0.75361205918671459</v>
      </c>
      <c r="I14" s="34">
        <f>[1]itdb!$AB$23</f>
        <v>0.6237088673150426</v>
      </c>
      <c r="J14" s="34">
        <f>[1]itdb!$AB$24</f>
        <v>1.1519889205444001</v>
      </c>
    </row>
    <row r="15" spans="1:10" ht="22.95" customHeight="1" x14ac:dyDescent="0.35">
      <c r="A15" s="37" t="s">
        <v>54</v>
      </c>
      <c r="B15" s="38">
        <f>[1]erdb!$AO$21</f>
        <v>72.453171462682093</v>
      </c>
      <c r="C15" s="38">
        <f>[1]erdb!$AO$22</f>
        <v>72.40805618552838</v>
      </c>
      <c r="D15" s="38">
        <f>[1]erdb!$AO$23</f>
        <v>73.039325407885443</v>
      </c>
      <c r="E15" s="38">
        <f>[1]erdb!$AO$24</f>
        <v>73.753303554980974</v>
      </c>
      <c r="F15" s="37"/>
      <c r="G15" s="38">
        <f>[1]itdb!$AO$21</f>
        <v>63.377973137534823</v>
      </c>
      <c r="H15" s="38">
        <f>[1]itdb!$AO$22</f>
        <v>64.342459067242345</v>
      </c>
      <c r="I15" s="38">
        <f>[1]itdb!$AO$23</f>
        <v>65.293622104524971</v>
      </c>
      <c r="J15" s="38">
        <f>[1]itdb!$AO$24</f>
        <v>66.293029819166435</v>
      </c>
    </row>
    <row r="16" spans="1:10" ht="22.95" customHeight="1" x14ac:dyDescent="0.35">
      <c r="A16" s="33" t="s">
        <v>55</v>
      </c>
      <c r="B16" s="34">
        <f>[1]erdb!$AP$21</f>
        <v>68.201310315481066</v>
      </c>
      <c r="C16" s="34">
        <f>[1]erdb!$AP$22</f>
        <v>68.473346045974296</v>
      </c>
      <c r="D16" s="34">
        <f>[1]erdb!$AP$23</f>
        <v>68.960348841202162</v>
      </c>
      <c r="E16" s="34">
        <f>[1]erdb!$AP$24</f>
        <v>69.786329275893848</v>
      </c>
      <c r="F16" s="33"/>
      <c r="G16" s="34">
        <f>[1]itdb!$AP$21</f>
        <v>57.470792638959665</v>
      </c>
      <c r="H16" s="34">
        <f>[1]itdb!$AP$22</f>
        <v>58.23164762589181</v>
      </c>
      <c r="I16" s="34">
        <f>[1]itdb!$AP$23</f>
        <v>58.831913939602686</v>
      </c>
      <c r="J16" s="34">
        <f>[1]itdb!$AP$24</f>
        <v>59.756117667840847</v>
      </c>
    </row>
    <row r="17" spans="1:10" ht="22.95" customHeight="1" x14ac:dyDescent="0.35">
      <c r="A17" s="37" t="s">
        <v>42</v>
      </c>
      <c r="B17" s="38">
        <f>[1]erdb!$AQ$21</f>
        <v>5.868426545539152</v>
      </c>
      <c r="C17" s="38">
        <f>[1]erdb!$AQ$22</f>
        <v>5.4340778455263656</v>
      </c>
      <c r="D17" s="38">
        <f>[1]erdb!$AQ$23</f>
        <v>5.5846306683480291</v>
      </c>
      <c r="E17" s="38">
        <f>[1]erdb!$AQ$24</f>
        <v>5.3787072414049213</v>
      </c>
      <c r="F17" s="37"/>
      <c r="G17" s="38">
        <f>[1]itdb!$AQ$21</f>
        <v>9.3205576103801153</v>
      </c>
      <c r="H17" s="38">
        <f>[1]itdb!$AQ$22</f>
        <v>9.4973234314285513</v>
      </c>
      <c r="I17" s="38">
        <f>[1]itdb!$AQ$23</f>
        <v>9.8963849096594494</v>
      </c>
      <c r="J17" s="38">
        <f>[1]itdb!$AQ$24</f>
        <v>9.8606326625241341</v>
      </c>
    </row>
    <row r="18" spans="1:10" ht="22.95" customHeight="1" x14ac:dyDescent="0.35">
      <c r="A18" s="60" t="s">
        <v>18</v>
      </c>
      <c r="B18" s="34"/>
      <c r="C18" s="34"/>
      <c r="D18" s="34"/>
      <c r="E18" s="34"/>
      <c r="F18" s="33"/>
      <c r="G18" s="34"/>
      <c r="H18" s="34"/>
      <c r="I18" s="34"/>
      <c r="J18" s="34"/>
    </row>
    <row r="19" spans="1:10" ht="22.95" customHeight="1" x14ac:dyDescent="0.35">
      <c r="A19" s="37" t="s">
        <v>135</v>
      </c>
      <c r="B19" s="38">
        <f>[1]erdb!$AR$21</f>
        <v>-3.7243872964437763</v>
      </c>
      <c r="C19" s="38">
        <f>[1]erdb!$AR$22</f>
        <v>4.7458249416444387</v>
      </c>
      <c r="D19" s="38">
        <f>[1]erdb!$AR$23</f>
        <v>3.8321367582917487</v>
      </c>
      <c r="E19" s="38">
        <f>[1]erdb!$AR$24</f>
        <v>4.0753015886423993</v>
      </c>
      <c r="F19" s="37"/>
      <c r="G19" s="38">
        <f>[1]itdb!$AR$21</f>
        <v>-2.6119963799355661</v>
      </c>
      <c r="H19" s="38">
        <f>[1]itdb!$AR$22</f>
        <v>3.6899351659981816</v>
      </c>
      <c r="I19" s="38">
        <f>[1]itdb!$AR$23</f>
        <v>3.5732111905629527</v>
      </c>
      <c r="J19" s="38">
        <f>[1]itdb!$AR$24</f>
        <v>3.8323917318547451</v>
      </c>
    </row>
    <row r="20" spans="1:10" ht="22.95" customHeight="1" x14ac:dyDescent="0.35">
      <c r="A20" s="33" t="s">
        <v>56</v>
      </c>
      <c r="B20" s="34">
        <f>[1]erdb!$AW$21</f>
        <v>120.18018583421438</v>
      </c>
      <c r="C20" s="34">
        <f>[1]erdb!$AW$22</f>
        <v>121.06460464687744</v>
      </c>
      <c r="D20" s="34">
        <f>[1]erdb!$AW$23</f>
        <v>121.37324632717336</v>
      </c>
      <c r="E20" s="34">
        <f>[1]erdb!$AW$24</f>
        <v>121.32258053131564</v>
      </c>
      <c r="F20" s="33"/>
      <c r="G20" s="34">
        <f>[1]itdb!$AS$21</f>
        <v>23.842124941497651</v>
      </c>
      <c r="H20" s="34">
        <f>[1]itdb!$AS$22</f>
        <v>25.545371237285345</v>
      </c>
      <c r="I20" s="34">
        <f>[1]itdb!$AS$23</f>
        <v>26.201259232995554</v>
      </c>
      <c r="J20" s="34">
        <f>[1]itdb!$AS$24</f>
        <v>26.924521036833532</v>
      </c>
    </row>
    <row r="21" spans="1:10" ht="3.9" customHeight="1" thickBot="1" x14ac:dyDescent="0.25">
      <c r="A21" s="58"/>
      <c r="B21" s="58"/>
      <c r="C21" s="58"/>
      <c r="D21" s="58"/>
      <c r="E21" s="58"/>
      <c r="F21" s="58"/>
      <c r="G21" s="58"/>
      <c r="H21" s="58"/>
      <c r="I21" s="58"/>
      <c r="J21" s="58"/>
    </row>
    <row r="22" spans="1:10" ht="3" customHeight="1" x14ac:dyDescent="0.2"/>
    <row r="23" spans="1:10" ht="12" customHeight="1" x14ac:dyDescent="0.2">
      <c r="A23" s="59" t="str">
        <f>[1]rif!$B$38</f>
        <v xml:space="preserve">(*) Salvo diversa indicazione. (^) Dati Italia definitivi: Istat, Conti economici annuali (non corretti per i giorni di calendario). </v>
      </c>
    </row>
    <row r="24" spans="1:10" ht="12" customHeight="1" x14ac:dyDescent="0.2">
      <c r="A24" t="str">
        <f>[1]rif!$B$39</f>
        <v>(1) Sulla popolazione presente 15-64 anni. (2) Tasso di variazione, prezzi correnti. (3) E.R.: Indice Italia=100. Italia: migliaia di euro, valori concatenati.</v>
      </c>
    </row>
    <row r="25" spans="1:10" ht="15" customHeight="1" x14ac:dyDescent="0.25">
      <c r="A25" s="5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29</vt:i4>
      </vt:variant>
    </vt:vector>
  </HeadingPairs>
  <TitlesOfParts>
    <vt:vector size="29" baseType="lpstr">
      <vt:lpstr>cov</vt:lpstr>
      <vt:lpstr>idx</vt:lpstr>
      <vt:lpstr>w</vt:lpstr>
      <vt:lpstr>e</vt:lpstr>
      <vt:lpstr>n1</vt:lpstr>
      <vt:lpstr>n2</vt:lpstr>
      <vt:lpstr>rpil</vt:lpstr>
      <vt:lpstr>rt1</vt:lpstr>
      <vt:lpstr>rt2</vt:lpstr>
      <vt:lpstr>rce</vt:lpstr>
      <vt:lpstr>rva</vt:lpstr>
      <vt:lpstr>rx</vt:lpstr>
      <vt:lpstr>rm</vt:lpstr>
      <vt:lpstr>rul1</vt:lpstr>
      <vt:lpstr>rul2</vt:lpstr>
      <vt:lpstr>rml</vt:lpstr>
      <vt:lpstr>va1</vt:lpstr>
      <vt:lpstr>t1</vt:lpstr>
      <vt:lpstr>t2</vt:lpstr>
      <vt:lpstr>va2</vt:lpstr>
      <vt:lpstr>x</vt:lpstr>
      <vt:lpstr>m</vt:lpstr>
      <vt:lpstr>ul1</vt:lpstr>
      <vt:lpstr>ul2</vt:lpstr>
      <vt:lpstr>ml</vt:lpstr>
      <vt:lpstr>is</vt:lpstr>
      <vt:lpstr>ucer</vt:lpstr>
      <vt:lpstr>db</vt:lpstr>
      <vt:lpstr>dbinr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Guaitoli</dc:creator>
  <cp:lastModifiedBy>Mauro Guaitoli</cp:lastModifiedBy>
  <cp:lastPrinted>2022-04-04T11:14:19Z</cp:lastPrinted>
  <dcterms:created xsi:type="dcterms:W3CDTF">2015-09-18T10:22:16Z</dcterms:created>
  <dcterms:modified xsi:type="dcterms:W3CDTF">2022-04-27T15:24:04Z</dcterms:modified>
</cp:coreProperties>
</file>