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48" yWindow="12" windowWidth="19404" windowHeight="14748" tabRatio="874"/>
  </bookViews>
  <sheets>
    <sheet name="cov" sheetId="4" r:id="rId1"/>
    <sheet name="idx" sheetId="51" r:id="rId2"/>
    <sheet name="w" sheetId="138" r:id="rId3"/>
    <sheet name="e" sheetId="110" r:id="rId4"/>
    <sheet name="n1" sheetId="137" r:id="rId5"/>
    <sheet name="n2" sheetId="112" r:id="rId6"/>
    <sheet name="rpil" sheetId="113" r:id="rId7"/>
    <sheet name="rt1" sheetId="114" r:id="rId8"/>
    <sheet name="rt2" sheetId="115" r:id="rId9"/>
    <sheet name="rce" sheetId="116" r:id="rId10"/>
    <sheet name="rva" sheetId="117" r:id="rId11"/>
    <sheet name="rx" sheetId="118" r:id="rId12"/>
    <sheet name="rm" sheetId="119" r:id="rId13"/>
    <sheet name="rul1" sheetId="120" r:id="rId14"/>
    <sheet name="rul2" sheetId="121" r:id="rId15"/>
    <sheet name="rml" sheetId="122" r:id="rId16"/>
    <sheet name="va1" sheetId="125" r:id="rId17"/>
    <sheet name="t1" sheetId="126" r:id="rId18"/>
    <sheet name="t2" sheetId="127" r:id="rId19"/>
    <sheet name="va2" sheetId="128" r:id="rId20"/>
    <sheet name="x" sheetId="129" r:id="rId21"/>
    <sheet name="m" sheetId="130" r:id="rId22"/>
    <sheet name="ul1" sheetId="131" r:id="rId23"/>
    <sheet name="ul2" sheetId="132" r:id="rId24"/>
    <sheet name="ml" sheetId="133" r:id="rId25"/>
    <sheet name="is" sheetId="134" r:id="rId26"/>
    <sheet name="ucer" sheetId="123" r:id="rId27"/>
    <sheet name="db" sheetId="13" r:id="rId28"/>
    <sheet name="dbinr" sheetId="124" r:id="rId29"/>
  </sheets>
  <externalReferences>
    <externalReference r:id="rId30"/>
    <externalReference r:id="rId31"/>
    <externalReference r:id="rId3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138" l="1"/>
  <c r="A57" i="138"/>
  <c r="A1" i="138"/>
  <c r="A57" i="137" l="1"/>
  <c r="A56" i="137"/>
  <c r="A1" i="137"/>
  <c r="A22" i="4"/>
  <c r="A22" i="126"/>
  <c r="A22" i="114"/>
  <c r="A56" i="134"/>
  <c r="A1" i="134"/>
  <c r="A57" i="133"/>
  <c r="A56" i="133"/>
  <c r="A1" i="133"/>
  <c r="A57" i="132"/>
  <c r="A1" i="132"/>
  <c r="A57" i="131"/>
  <c r="A1" i="131"/>
  <c r="A57" i="130"/>
  <c r="A1" i="130"/>
  <c r="A57" i="129"/>
  <c r="A1" i="129"/>
  <c r="A57" i="128"/>
  <c r="A1" i="128"/>
  <c r="A20" i="127"/>
  <c r="A19" i="127"/>
  <c r="A1" i="127"/>
  <c r="A23" i="126"/>
  <c r="A1" i="126"/>
  <c r="A57" i="125"/>
  <c r="A1" i="125"/>
  <c r="F3" i="124" l="1"/>
  <c r="E3" i="124"/>
  <c r="D3" i="124"/>
  <c r="C3" i="124"/>
  <c r="B3" i="124"/>
  <c r="A58" i="122"/>
  <c r="A57" i="122"/>
  <c r="A1" i="122"/>
  <c r="A58" i="121"/>
  <c r="A1" i="121"/>
  <c r="A57" i="120"/>
  <c r="A1" i="120"/>
  <c r="A57" i="119"/>
  <c r="A1" i="119"/>
  <c r="A57" i="118"/>
  <c r="A1" i="118"/>
  <c r="A57" i="117"/>
  <c r="A1" i="117"/>
  <c r="A57" i="116"/>
  <c r="A1" i="116"/>
  <c r="A25" i="115"/>
  <c r="A24" i="115"/>
  <c r="A23" i="115"/>
  <c r="A1" i="115"/>
  <c r="A21" i="114"/>
  <c r="A1" i="114"/>
  <c r="A57" i="113"/>
  <c r="A1" i="113"/>
  <c r="B24" i="112"/>
  <c r="B23" i="112"/>
  <c r="G20" i="112"/>
  <c r="F20" i="112"/>
  <c r="E20" i="112"/>
  <c r="D20" i="112"/>
  <c r="C20" i="112"/>
  <c r="B20" i="112"/>
  <c r="G19" i="112"/>
  <c r="F19" i="112"/>
  <c r="E19" i="112"/>
  <c r="D19" i="112"/>
  <c r="C19" i="112"/>
  <c r="B19" i="112"/>
  <c r="G18" i="112"/>
  <c r="F18" i="112"/>
  <c r="E18" i="112"/>
  <c r="D18" i="112"/>
  <c r="C18" i="112"/>
  <c r="B18" i="112"/>
  <c r="G17" i="112"/>
  <c r="F17" i="112"/>
  <c r="E17" i="112"/>
  <c r="D17" i="112"/>
  <c r="C17" i="112"/>
  <c r="B17" i="112"/>
  <c r="G16" i="112"/>
  <c r="F16" i="112"/>
  <c r="E16" i="112"/>
  <c r="D16" i="112"/>
  <c r="C16" i="112"/>
  <c r="B16" i="112"/>
  <c r="G15" i="112"/>
  <c r="F15" i="112"/>
  <c r="E15" i="112"/>
  <c r="D15" i="112"/>
  <c r="C15" i="112"/>
  <c r="B15" i="112"/>
  <c r="G14" i="112"/>
  <c r="F14" i="112"/>
  <c r="E14" i="112"/>
  <c r="D14" i="112"/>
  <c r="C14" i="112"/>
  <c r="B14" i="112"/>
  <c r="G13" i="112"/>
  <c r="F13" i="112"/>
  <c r="E13" i="112"/>
  <c r="D13" i="112"/>
  <c r="C13" i="112"/>
  <c r="B13" i="112"/>
  <c r="G12" i="112"/>
  <c r="F12" i="112"/>
  <c r="E12" i="112"/>
  <c r="D12" i="112"/>
  <c r="C12" i="112"/>
  <c r="B12" i="112"/>
  <c r="G11" i="112"/>
  <c r="F11" i="112"/>
  <c r="E11" i="112"/>
  <c r="D11" i="112"/>
  <c r="C11" i="112"/>
  <c r="B11" i="112"/>
  <c r="G10" i="112"/>
  <c r="F10" i="112"/>
  <c r="E10" i="112"/>
  <c r="D10" i="112"/>
  <c r="C10" i="112"/>
  <c r="B10" i="112"/>
  <c r="G9" i="112"/>
  <c r="F9" i="112"/>
  <c r="E9" i="112"/>
  <c r="D9" i="112"/>
  <c r="C9" i="112"/>
  <c r="B9" i="112"/>
  <c r="G8" i="112"/>
  <c r="F8" i="112"/>
  <c r="E8" i="112"/>
  <c r="D8" i="112"/>
  <c r="C8" i="112"/>
  <c r="B8" i="112"/>
  <c r="G7" i="112"/>
  <c r="F7" i="112"/>
  <c r="E7" i="112"/>
  <c r="D7" i="112"/>
  <c r="C7" i="112"/>
  <c r="B7" i="112"/>
  <c r="G6" i="112"/>
  <c r="F6" i="112"/>
  <c r="E6" i="112"/>
  <c r="D6" i="112"/>
  <c r="C6" i="112"/>
  <c r="B6" i="112"/>
  <c r="G5" i="112"/>
  <c r="F5" i="112"/>
  <c r="E5" i="112"/>
  <c r="D5" i="112"/>
  <c r="C5" i="112"/>
  <c r="B5" i="112"/>
  <c r="G3" i="112"/>
  <c r="F3" i="112"/>
  <c r="E3" i="112"/>
  <c r="D3" i="112"/>
  <c r="C3" i="112"/>
  <c r="A1" i="112"/>
  <c r="A57" i="110"/>
  <c r="A56" i="110"/>
  <c r="A1" i="110"/>
  <c r="AZ7" i="13" l="1"/>
  <c r="AY7" i="13"/>
  <c r="AT7" i="13"/>
  <c r="K28" i="13"/>
  <c r="J29" i="13"/>
  <c r="F28" i="13"/>
  <c r="C29" i="13"/>
  <c r="B29" i="13"/>
  <c r="AX7" i="13"/>
  <c r="AW7" i="13"/>
  <c r="AV7" i="13"/>
  <c r="AU7" i="13"/>
  <c r="AS7" i="13"/>
  <c r="AQ7" i="13"/>
  <c r="AP7" i="13"/>
  <c r="AO7" i="13"/>
  <c r="Z7" i="13"/>
  <c r="Y7" i="13"/>
  <c r="X7" i="13"/>
  <c r="W7" i="13"/>
  <c r="H22" i="4"/>
  <c r="C28" i="13"/>
  <c r="F29" i="13"/>
  <c r="K29" i="13"/>
  <c r="B28" i="13"/>
  <c r="J28" i="13"/>
  <c r="G29" i="13"/>
  <c r="G28" i="13"/>
  <c r="L29" i="13"/>
  <c r="L28" i="13"/>
  <c r="F12" i="51"/>
  <c r="F14" i="51"/>
  <c r="F31" i="51"/>
  <c r="F30" i="51"/>
  <c r="F20" i="51"/>
  <c r="F28" i="51"/>
  <c r="F18" i="51"/>
  <c r="F29" i="51"/>
  <c r="F19" i="51"/>
  <c r="F27" i="51"/>
  <c r="F26" i="51"/>
  <c r="F25" i="51"/>
  <c r="F23" i="51"/>
  <c r="F13" i="51"/>
  <c r="F22" i="51"/>
  <c r="F17" i="51"/>
  <c r="F16" i="51"/>
  <c r="F15" i="51"/>
  <c r="F11" i="51"/>
  <c r="F24" i="51"/>
  <c r="E10" i="51"/>
  <c r="F9" i="51"/>
  <c r="F8" i="51"/>
  <c r="F6" i="51"/>
  <c r="F4" i="51"/>
  <c r="E7" i="51"/>
  <c r="E5" i="51"/>
  <c r="E3" i="51"/>
  <c r="E21" i="51"/>
  <c r="AD20" i="13" l="1"/>
  <c r="AD12" i="13"/>
  <c r="AD19" i="13"/>
  <c r="AD11" i="13"/>
  <c r="AD18" i="13"/>
  <c r="AD10" i="13"/>
  <c r="AD25" i="13"/>
  <c r="AD17" i="13"/>
  <c r="AD24" i="13"/>
  <c r="AD16" i="13"/>
  <c r="AD23" i="13"/>
  <c r="AD15" i="13"/>
  <c r="AD22" i="13"/>
  <c r="AD14" i="13"/>
  <c r="AD21" i="13"/>
  <c r="AD13" i="13"/>
  <c r="AD28" i="13" l="1"/>
  <c r="AD29" i="13"/>
  <c r="J4" i="127" l="1"/>
  <c r="J3" i="126"/>
  <c r="G3" i="114"/>
  <c r="G3" i="115"/>
  <c r="F4" i="127" l="1"/>
  <c r="F3" i="126"/>
  <c r="B3" i="115"/>
  <c r="B3" i="114"/>
  <c r="AI4" i="13" l="1"/>
  <c r="AH4" i="13"/>
  <c r="AG4" i="13"/>
  <c r="AE4" i="13"/>
  <c r="AF4" i="13"/>
  <c r="A2" i="13"/>
  <c r="Q4" i="13"/>
  <c r="W4" i="13"/>
  <c r="N4" i="13"/>
  <c r="V4" i="13"/>
  <c r="U4" i="13"/>
  <c r="AP4" i="13"/>
  <c r="D4" i="13"/>
  <c r="O4" i="13"/>
  <c r="AW4" i="13"/>
  <c r="AX4" i="13"/>
  <c r="AB4" i="13"/>
  <c r="AJ4" i="13"/>
  <c r="AC4" i="13"/>
  <c r="AU4" i="13"/>
  <c r="R8" i="13"/>
  <c r="M4" i="13"/>
  <c r="AD4" i="13"/>
  <c r="I4" i="13"/>
  <c r="AK4" i="13"/>
  <c r="T4" i="13"/>
  <c r="AL4" i="13"/>
  <c r="AQ4" i="13"/>
  <c r="AR4" i="13"/>
  <c r="AY4" i="13"/>
  <c r="X4" i="13"/>
  <c r="AT4" i="13"/>
  <c r="H4" i="13"/>
  <c r="AZ4" i="13"/>
  <c r="AV4" i="13"/>
  <c r="P4" i="13"/>
  <c r="AN4" i="13"/>
  <c r="AO4" i="13"/>
  <c r="Z4" i="13"/>
  <c r="Y4" i="13"/>
  <c r="AA4" i="13"/>
  <c r="AM4" i="13"/>
  <c r="AS4" i="13"/>
  <c r="R4" i="13"/>
  <c r="E4" i="13"/>
  <c r="S4" i="13"/>
  <c r="D7" i="13" l="1"/>
  <c r="E7" i="13"/>
  <c r="Q7" i="13"/>
  <c r="P7" i="13"/>
  <c r="B4" i="127"/>
  <c r="B3" i="126"/>
  <c r="T7" i="13"/>
  <c r="M7" i="13"/>
  <c r="O7" i="13" l="1"/>
  <c r="I7" i="13"/>
  <c r="N7" i="13"/>
  <c r="U7" i="13"/>
  <c r="S7" i="13"/>
  <c r="V7" i="13"/>
  <c r="H7" i="13"/>
  <c r="R7" i="13"/>
  <c r="AD7" i="13" l="1"/>
  <c r="AK7" i="13" l="1"/>
  <c r="AN7" i="13"/>
  <c r="AI7" i="13"/>
  <c r="AA7" i="13"/>
  <c r="AR7" i="13"/>
  <c r="AC7" i="13"/>
  <c r="AE7" i="13"/>
  <c r="AB7" i="13"/>
  <c r="AF7" i="13"/>
  <c r="AJ7" i="13"/>
  <c r="AH7" i="13"/>
  <c r="AM7" i="13"/>
  <c r="AL7" i="13"/>
  <c r="AG7" i="13"/>
  <c r="H8" i="114" l="1"/>
  <c r="J10" i="126"/>
  <c r="H15" i="114"/>
  <c r="K18" i="126"/>
  <c r="I10" i="115"/>
  <c r="J9" i="126"/>
  <c r="H14" i="114"/>
  <c r="H9" i="114"/>
  <c r="G13" i="115"/>
  <c r="K11" i="126"/>
  <c r="I16" i="114"/>
  <c r="L12" i="126"/>
  <c r="J17" i="114"/>
  <c r="G17" i="114"/>
  <c r="I10" i="114"/>
  <c r="G12" i="114"/>
  <c r="J19" i="126"/>
  <c r="H11" i="115"/>
  <c r="K13" i="126"/>
  <c r="I18" i="114"/>
  <c r="K19" i="126"/>
  <c r="I11" i="115"/>
  <c r="J8" i="127"/>
  <c r="H13" i="115"/>
  <c r="L9" i="127"/>
  <c r="J14" i="115"/>
  <c r="J6" i="126"/>
  <c r="H11" i="114"/>
  <c r="G16" i="114"/>
  <c r="J7" i="126"/>
  <c r="H12" i="114"/>
  <c r="L13" i="126"/>
  <c r="J18" i="114"/>
  <c r="K16" i="126"/>
  <c r="I8" i="115"/>
  <c r="I8" i="114"/>
  <c r="G19" i="115"/>
  <c r="L16" i="127"/>
  <c r="K14" i="127"/>
  <c r="I19" i="115"/>
  <c r="L17" i="126"/>
  <c r="J9" i="115"/>
  <c r="K10" i="126"/>
  <c r="I15" i="114"/>
  <c r="K6" i="126"/>
  <c r="I11" i="114"/>
  <c r="K17" i="126"/>
  <c r="I9" i="115"/>
  <c r="G16" i="115"/>
  <c r="I7" i="114"/>
  <c r="J10" i="127"/>
  <c r="H15" i="115"/>
  <c r="L11" i="127"/>
  <c r="J16" i="115"/>
  <c r="K12" i="127"/>
  <c r="I17" i="115"/>
  <c r="L15" i="126"/>
  <c r="J7" i="115"/>
  <c r="G7" i="115"/>
  <c r="J17" i="126"/>
  <c r="H9" i="115"/>
  <c r="G9" i="115"/>
  <c r="G10" i="114"/>
  <c r="L18" i="126"/>
  <c r="J10" i="115"/>
  <c r="K16" i="127"/>
  <c r="I9" i="114"/>
  <c r="J16" i="126"/>
  <c r="H8" i="115"/>
  <c r="L14" i="127"/>
  <c r="J19" i="115"/>
  <c r="G14" i="115"/>
  <c r="L19" i="126"/>
  <c r="J11" i="115"/>
  <c r="J7" i="114"/>
  <c r="K10" i="127"/>
  <c r="I15" i="115"/>
  <c r="G10" i="115"/>
  <c r="L11" i="126"/>
  <c r="J16" i="114"/>
  <c r="L12" i="127"/>
  <c r="J17" i="115"/>
  <c r="J12" i="126"/>
  <c r="H17" i="114"/>
  <c r="H10" i="114"/>
  <c r="L16" i="126"/>
  <c r="J8" i="115"/>
  <c r="J8" i="114"/>
  <c r="G18" i="114"/>
  <c r="J9" i="127"/>
  <c r="H14" i="115"/>
  <c r="K11" i="127"/>
  <c r="I16" i="115"/>
  <c r="J16" i="127"/>
  <c r="G20" i="115"/>
  <c r="G15" i="115"/>
  <c r="G16" i="127"/>
  <c r="J14" i="127"/>
  <c r="H19" i="115"/>
  <c r="K7" i="126"/>
  <c r="I12" i="114"/>
  <c r="K9" i="126"/>
  <c r="I14" i="114"/>
  <c r="K8" i="127"/>
  <c r="I13" i="115"/>
  <c r="J11" i="126"/>
  <c r="H16" i="114"/>
  <c r="J10" i="114"/>
  <c r="G17" i="115"/>
  <c r="H7" i="114"/>
  <c r="K15" i="126"/>
  <c r="I7" i="115"/>
  <c r="L15" i="127"/>
  <c r="J20" i="115"/>
  <c r="G15" i="114"/>
  <c r="F16" i="127"/>
  <c r="K15" i="127"/>
  <c r="I20" i="115"/>
  <c r="L10" i="126"/>
  <c r="J15" i="114"/>
  <c r="J9" i="114"/>
  <c r="L8" i="127"/>
  <c r="J13" i="115"/>
  <c r="G11" i="115"/>
  <c r="K9" i="127"/>
  <c r="I14" i="115"/>
  <c r="G9" i="114"/>
  <c r="L7" i="126"/>
  <c r="J12" i="114"/>
  <c r="G11" i="114"/>
  <c r="K12" i="126"/>
  <c r="I17" i="114"/>
  <c r="J15" i="126"/>
  <c r="H7" i="115"/>
  <c r="J12" i="127"/>
  <c r="H17" i="115"/>
  <c r="J13" i="126"/>
  <c r="H18" i="114"/>
  <c r="G8" i="115"/>
  <c r="G8" i="114"/>
  <c r="J15" i="127"/>
  <c r="H20" i="115"/>
  <c r="L6" i="126"/>
  <c r="J11" i="114"/>
  <c r="J11" i="127"/>
  <c r="H16" i="115"/>
  <c r="L9" i="126"/>
  <c r="J14" i="114"/>
  <c r="G14" i="114"/>
  <c r="J18" i="126"/>
  <c r="H10" i="115"/>
  <c r="L10" i="127"/>
  <c r="J15" i="115"/>
  <c r="G7" i="114"/>
  <c r="G16" i="126" l="1"/>
  <c r="D8" i="115"/>
  <c r="I6" i="114"/>
  <c r="F12" i="127"/>
  <c r="C17" i="115"/>
  <c r="D9" i="114"/>
  <c r="B12" i="114"/>
  <c r="B16" i="115"/>
  <c r="C7" i="114"/>
  <c r="F16" i="126"/>
  <c r="C8" i="115"/>
  <c r="G7" i="126"/>
  <c r="D12" i="114"/>
  <c r="B13" i="115"/>
  <c r="B11" i="115"/>
  <c r="B14" i="114"/>
  <c r="H13" i="126"/>
  <c r="E18" i="114"/>
  <c r="G6" i="114"/>
  <c r="C8" i="114"/>
  <c r="G13" i="126"/>
  <c r="D18" i="114"/>
  <c r="C10" i="114"/>
  <c r="G18" i="126"/>
  <c r="D10" i="115"/>
  <c r="B9" i="114"/>
  <c r="F19" i="126"/>
  <c r="C11" i="115"/>
  <c r="H14" i="127"/>
  <c r="E19" i="115"/>
  <c r="B7" i="115"/>
  <c r="F13" i="126"/>
  <c r="C18" i="114"/>
  <c r="G11" i="126"/>
  <c r="D16" i="114"/>
  <c r="B15" i="115"/>
  <c r="H11" i="126"/>
  <c r="E16" i="114"/>
  <c r="H7" i="126"/>
  <c r="E12" i="114"/>
  <c r="G15" i="127"/>
  <c r="H16" i="127"/>
  <c r="B8" i="114"/>
  <c r="F17" i="126"/>
  <c r="C9" i="115"/>
  <c r="G6" i="126"/>
  <c r="D11" i="114"/>
  <c r="G8" i="127"/>
  <c r="D13" i="115"/>
  <c r="G14" i="127"/>
  <c r="D19" i="115"/>
  <c r="H12" i="126"/>
  <c r="E17" i="114"/>
  <c r="H15" i="127"/>
  <c r="E10" i="114"/>
  <c r="H19" i="126"/>
  <c r="E11" i="115"/>
  <c r="F8" i="127"/>
  <c r="C13" i="115"/>
  <c r="H6" i="126"/>
  <c r="E11" i="114"/>
  <c r="B8" i="115"/>
  <c r="F7" i="126"/>
  <c r="C12" i="114"/>
  <c r="F9" i="127"/>
  <c r="C14" i="115"/>
  <c r="G10" i="127"/>
  <c r="D15" i="115"/>
  <c r="H9" i="126"/>
  <c r="E14" i="114"/>
  <c r="B11" i="114"/>
  <c r="B10" i="115"/>
  <c r="B17" i="114"/>
  <c r="F15" i="127"/>
  <c r="H9" i="127"/>
  <c r="E14" i="115"/>
  <c r="E8" i="114"/>
  <c r="H16" i="126"/>
  <c r="E8" i="115"/>
  <c r="F15" i="126"/>
  <c r="C7" i="115"/>
  <c r="H6" i="114"/>
  <c r="F6" i="126"/>
  <c r="C11" i="114"/>
  <c r="G17" i="126"/>
  <c r="D9" i="115"/>
  <c r="B18" i="114"/>
  <c r="H10" i="127"/>
  <c r="E15" i="115"/>
  <c r="D7" i="114"/>
  <c r="F9" i="126"/>
  <c r="C14" i="114"/>
  <c r="G10" i="126"/>
  <c r="D15" i="114"/>
  <c r="F10" i="126"/>
  <c r="C15" i="114"/>
  <c r="B19" i="115"/>
  <c r="H12" i="127"/>
  <c r="E17" i="115"/>
  <c r="G15" i="126"/>
  <c r="D7" i="115"/>
  <c r="J6" i="114"/>
  <c r="B9" i="115"/>
  <c r="B14" i="115"/>
  <c r="G9" i="126"/>
  <c r="D14" i="114"/>
  <c r="H8" i="127"/>
  <c r="E13" i="115"/>
  <c r="B17" i="115"/>
  <c r="C9" i="114"/>
  <c r="F11" i="127"/>
  <c r="C16" i="115"/>
  <c r="G19" i="126"/>
  <c r="D11" i="115"/>
  <c r="H10" i="126"/>
  <c r="E15" i="114"/>
  <c r="E9" i="114"/>
  <c r="H11" i="127"/>
  <c r="E16" i="115"/>
  <c r="G12" i="126"/>
  <c r="D17" i="114"/>
  <c r="B16" i="114"/>
  <c r="D8" i="114"/>
  <c r="F12" i="126"/>
  <c r="C17" i="114"/>
  <c r="G9" i="127"/>
  <c r="D14" i="115"/>
  <c r="E7" i="114"/>
  <c r="B10" i="114"/>
  <c r="F18" i="126"/>
  <c r="C10" i="115"/>
  <c r="F10" i="127"/>
  <c r="C15" i="115"/>
  <c r="D10" i="114"/>
  <c r="H18" i="126"/>
  <c r="E10" i="115"/>
  <c r="B7" i="114"/>
  <c r="F14" i="127"/>
  <c r="C19" i="115"/>
  <c r="H15" i="126"/>
  <c r="E7" i="115"/>
  <c r="F11" i="126"/>
  <c r="C16" i="114"/>
  <c r="H17" i="126"/>
  <c r="E9" i="115"/>
  <c r="B15" i="114"/>
  <c r="A11" i="124" l="1"/>
  <c r="C6" i="114"/>
  <c r="A18" i="124"/>
  <c r="L6" i="127"/>
  <c r="L5" i="126"/>
  <c r="J5" i="114"/>
  <c r="J5" i="115"/>
  <c r="A8" i="124"/>
  <c r="A9" i="124"/>
  <c r="A16" i="124"/>
  <c r="H6" i="127"/>
  <c r="H5" i="126"/>
  <c r="A22" i="124"/>
  <c r="E5" i="115"/>
  <c r="E5" i="114"/>
  <c r="G12" i="127"/>
  <c r="D17" i="115"/>
  <c r="E20" i="115"/>
  <c r="J6" i="127"/>
  <c r="J5" i="126"/>
  <c r="H5" i="115"/>
  <c r="H5" i="114"/>
  <c r="B6" i="114"/>
  <c r="C20" i="115"/>
  <c r="E6" i="114"/>
  <c r="A14" i="124"/>
  <c r="A17" i="124"/>
  <c r="A15" i="124"/>
  <c r="F5" i="126"/>
  <c r="F6" i="127"/>
  <c r="C5" i="114"/>
  <c r="A20" i="124"/>
  <c r="C5" i="115"/>
  <c r="D20" i="115"/>
  <c r="D6" i="114"/>
  <c r="G5" i="126"/>
  <c r="G6" i="127"/>
  <c r="A21" i="124"/>
  <c r="D5" i="114"/>
  <c r="D5" i="115"/>
  <c r="G5" i="114"/>
  <c r="G5" i="115"/>
  <c r="A10" i="124"/>
  <c r="B20" i="115"/>
  <c r="A12" i="124"/>
  <c r="A13" i="124"/>
  <c r="K6" i="127"/>
  <c r="K5" i="126"/>
  <c r="I5" i="114"/>
  <c r="I5" i="115"/>
  <c r="B5" i="115"/>
  <c r="B5" i="114"/>
  <c r="A19" i="124"/>
  <c r="G11" i="127"/>
  <c r="D16" i="115"/>
  <c r="AI25" i="13" l="1"/>
  <c r="AN25" i="13"/>
  <c r="AE21" i="13"/>
  <c r="AJ21" i="13"/>
  <c r="AG19" i="13"/>
  <c r="AF16" i="13"/>
  <c r="AR25" i="13"/>
  <c r="AM25" i="13"/>
  <c r="AH25" i="13"/>
  <c r="E25" i="13"/>
  <c r="H25" i="13"/>
  <c r="AC24" i="13"/>
  <c r="D8" i="127" s="1"/>
  <c r="AO24" i="13"/>
  <c r="D10" i="127" s="1"/>
  <c r="AJ24" i="13"/>
  <c r="D15" i="126" s="1"/>
  <c r="AE24" i="13"/>
  <c r="Y24" i="13"/>
  <c r="O24" i="13"/>
  <c r="T24" i="13"/>
  <c r="D11" i="126" s="1"/>
  <c r="AV23" i="13"/>
  <c r="AP22" i="13"/>
  <c r="B11" i="127" s="1"/>
  <c r="AB22" i="13"/>
  <c r="B9" i="127" s="1"/>
  <c r="AA22" i="13"/>
  <c r="AG22" i="13"/>
  <c r="AL22" i="13"/>
  <c r="B17" i="126" s="1"/>
  <c r="V22" i="13"/>
  <c r="B13" i="126" s="1"/>
  <c r="Q22" i="13"/>
  <c r="I22" i="13"/>
  <c r="B7" i="126" s="1"/>
  <c r="D22" i="13"/>
  <c r="AX21" i="13"/>
  <c r="X21" i="13"/>
  <c r="S21" i="13"/>
  <c r="N21" i="13"/>
  <c r="AN20" i="13"/>
  <c r="AI20" i="13"/>
  <c r="AU20" i="13"/>
  <c r="AF19" i="13"/>
  <c r="AH17" i="13"/>
  <c r="AE16" i="13"/>
  <c r="AA14" i="13"/>
  <c r="AG14" i="13"/>
  <c r="AI12" i="13"/>
  <c r="AF11" i="13"/>
  <c r="AK24" i="13"/>
  <c r="D16" i="126" s="1"/>
  <c r="AF24" i="13"/>
  <c r="AM22" i="13"/>
  <c r="B18" i="126" s="1"/>
  <c r="AH22" i="13"/>
  <c r="AP25" i="13"/>
  <c r="AB25" i="13"/>
  <c r="AA25" i="13"/>
  <c r="AG25" i="13"/>
  <c r="AL25" i="13"/>
  <c r="V25" i="13"/>
  <c r="Q25" i="13"/>
  <c r="I25" i="13"/>
  <c r="D25" i="13"/>
  <c r="AX24" i="13"/>
  <c r="N24" i="13"/>
  <c r="X24" i="13"/>
  <c r="S24" i="13"/>
  <c r="D10" i="126" s="1"/>
  <c r="AN23" i="13"/>
  <c r="C19" i="126" s="1"/>
  <c r="AI23" i="13"/>
  <c r="AU23" i="13"/>
  <c r="AQ22" i="13"/>
  <c r="B12" i="127" s="1"/>
  <c r="AF22" i="13"/>
  <c r="AK22" i="13"/>
  <c r="B16" i="126" s="1"/>
  <c r="U22" i="13"/>
  <c r="B12" i="126" s="1"/>
  <c r="Z22" i="13"/>
  <c r="P22" i="13"/>
  <c r="A22" i="13"/>
  <c r="R21" i="13"/>
  <c r="M21" i="13"/>
  <c r="W21" i="13"/>
  <c r="AR20" i="13"/>
  <c r="AM20" i="13"/>
  <c r="AH20" i="13"/>
  <c r="H20" i="13"/>
  <c r="E20" i="13"/>
  <c r="AE19" i="13"/>
  <c r="AA17" i="13"/>
  <c r="AG17" i="13"/>
  <c r="AI15" i="13"/>
  <c r="AF14" i="13"/>
  <c r="AH12" i="13"/>
  <c r="AE11" i="13"/>
  <c r="AQ24" i="13"/>
  <c r="D12" i="127" s="1"/>
  <c r="AR22" i="13"/>
  <c r="B14" i="127" s="1"/>
  <c r="AA11" i="13"/>
  <c r="AQ25" i="13"/>
  <c r="AK25" i="13"/>
  <c r="AF25" i="13"/>
  <c r="Z25" i="13"/>
  <c r="U25" i="13"/>
  <c r="P25" i="13"/>
  <c r="A25" i="13"/>
  <c r="R24" i="13"/>
  <c r="D9" i="126" s="1"/>
  <c r="M24" i="13"/>
  <c r="W24" i="13"/>
  <c r="AR23" i="13"/>
  <c r="C14" i="127" s="1"/>
  <c r="AH23" i="13"/>
  <c r="AM23" i="13"/>
  <c r="C18" i="126" s="1"/>
  <c r="H23" i="13"/>
  <c r="C6" i="126" s="1"/>
  <c r="E23" i="13"/>
  <c r="AO22" i="13"/>
  <c r="B10" i="127" s="1"/>
  <c r="AC22" i="13"/>
  <c r="B8" i="127" s="1"/>
  <c r="AJ22" i="13"/>
  <c r="B15" i="126" s="1"/>
  <c r="AE22" i="13"/>
  <c r="O22" i="13"/>
  <c r="Y22" i="13"/>
  <c r="T22" i="13"/>
  <c r="B11" i="126" s="1"/>
  <c r="AV21" i="13"/>
  <c r="AB20" i="13"/>
  <c r="AP20" i="13"/>
  <c r="AA20" i="13"/>
  <c r="AG20" i="13"/>
  <c r="AL20" i="13"/>
  <c r="Q20" i="13"/>
  <c r="V20" i="13"/>
  <c r="I20" i="13"/>
  <c r="D20" i="13"/>
  <c r="AI18" i="13"/>
  <c r="AF17" i="13"/>
  <c r="AH15" i="13"/>
  <c r="AE14" i="13"/>
  <c r="AA12" i="13"/>
  <c r="AG12" i="13"/>
  <c r="AI10" i="13"/>
  <c r="M23" i="13"/>
  <c r="W23" i="13"/>
  <c r="R23" i="13"/>
  <c r="C9" i="126" s="1"/>
  <c r="AC21" i="13"/>
  <c r="AO21" i="13"/>
  <c r="AV20" i="13"/>
  <c r="AO25" i="13"/>
  <c r="AC25" i="13"/>
  <c r="AJ25" i="13"/>
  <c r="AE25" i="13"/>
  <c r="Y25" i="13"/>
  <c r="T25" i="13"/>
  <c r="O25" i="13"/>
  <c r="AV24" i="13"/>
  <c r="AP23" i="13"/>
  <c r="C11" i="127" s="1"/>
  <c r="AB23" i="13"/>
  <c r="C9" i="127" s="1"/>
  <c r="AA23" i="13"/>
  <c r="AL23" i="13"/>
  <c r="C17" i="126" s="1"/>
  <c r="AG23" i="13"/>
  <c r="V23" i="13"/>
  <c r="C13" i="126" s="1"/>
  <c r="Q23" i="13"/>
  <c r="I23" i="13"/>
  <c r="C7" i="126" s="1"/>
  <c r="D23" i="13"/>
  <c r="AX22" i="13"/>
  <c r="X22" i="13"/>
  <c r="S22" i="13"/>
  <c r="B10" i="126" s="1"/>
  <c r="N22" i="13"/>
  <c r="AI21" i="13"/>
  <c r="AN21" i="13"/>
  <c r="AU21" i="13"/>
  <c r="AQ20" i="13"/>
  <c r="AK20" i="13"/>
  <c r="AF20" i="13"/>
  <c r="Z20" i="13"/>
  <c r="U20" i="13"/>
  <c r="P20" i="13"/>
  <c r="A20" i="13"/>
  <c r="AH18" i="13"/>
  <c r="AE17" i="13"/>
  <c r="AA15" i="13"/>
  <c r="AG15" i="13"/>
  <c r="AI13" i="13"/>
  <c r="AF12" i="13"/>
  <c r="AH10" i="13"/>
  <c r="Z24" i="13"/>
  <c r="U24" i="13"/>
  <c r="D12" i="126" s="1"/>
  <c r="P24" i="13"/>
  <c r="H22" i="13"/>
  <c r="B6" i="126" s="1"/>
  <c r="E22" i="13"/>
  <c r="AA19" i="13"/>
  <c r="AX25" i="13"/>
  <c r="X25" i="13"/>
  <c r="N25" i="13"/>
  <c r="S25" i="13"/>
  <c r="AN24" i="13"/>
  <c r="D19" i="126" s="1"/>
  <c r="AI24" i="13"/>
  <c r="AU24" i="13"/>
  <c r="AQ23" i="13"/>
  <c r="C12" i="127" s="1"/>
  <c r="AK23" i="13"/>
  <c r="C16" i="126" s="1"/>
  <c r="AF23" i="13"/>
  <c r="Z23" i="13"/>
  <c r="U23" i="13"/>
  <c r="C12" i="126" s="1"/>
  <c r="P23" i="13"/>
  <c r="A23" i="13"/>
  <c r="M22" i="13"/>
  <c r="R22" i="13"/>
  <c r="B9" i="126" s="1"/>
  <c r="W22" i="13"/>
  <c r="AR21" i="13"/>
  <c r="AM21" i="13"/>
  <c r="AH21" i="13"/>
  <c r="H21" i="13"/>
  <c r="E21" i="13"/>
  <c r="AO20" i="13"/>
  <c r="AC20" i="13"/>
  <c r="AJ20" i="13"/>
  <c r="AE20" i="13"/>
  <c r="Y20" i="13"/>
  <c r="O20" i="13"/>
  <c r="T20" i="13"/>
  <c r="AA18" i="13"/>
  <c r="AG18" i="13"/>
  <c r="AI16" i="13"/>
  <c r="AF15" i="13"/>
  <c r="AH13" i="13"/>
  <c r="AE12" i="13"/>
  <c r="AA10" i="13"/>
  <c r="AG10" i="13"/>
  <c r="A24" i="13"/>
  <c r="R25" i="13"/>
  <c r="M25" i="13"/>
  <c r="W25" i="13"/>
  <c r="AR24" i="13"/>
  <c r="D14" i="127" s="1"/>
  <c r="AM24" i="13"/>
  <c r="D18" i="126" s="1"/>
  <c r="AH24" i="13"/>
  <c r="H24" i="13"/>
  <c r="D6" i="126" s="1"/>
  <c r="E24" i="13"/>
  <c r="AC23" i="13"/>
  <c r="C8" i="127" s="1"/>
  <c r="AO23" i="13"/>
  <c r="C10" i="127" s="1"/>
  <c r="AE23" i="13"/>
  <c r="AJ23" i="13"/>
  <c r="C15" i="126" s="1"/>
  <c r="O23" i="13"/>
  <c r="Y23" i="13"/>
  <c r="T23" i="13"/>
  <c r="C11" i="126" s="1"/>
  <c r="AV22" i="13"/>
  <c r="AB21" i="13"/>
  <c r="AP21" i="13"/>
  <c r="AA21" i="13"/>
  <c r="AL21" i="13"/>
  <c r="AG21" i="13"/>
  <c r="Q21" i="13"/>
  <c r="V21" i="13"/>
  <c r="I21" i="13"/>
  <c r="D21" i="13"/>
  <c r="AX20" i="13"/>
  <c r="N20" i="13"/>
  <c r="X20" i="13"/>
  <c r="S20" i="13"/>
  <c r="AI19" i="13"/>
  <c r="AF18" i="13"/>
  <c r="AH16" i="13"/>
  <c r="AE15" i="13"/>
  <c r="AA13" i="13"/>
  <c r="AG13" i="13"/>
  <c r="AI11" i="13"/>
  <c r="AF10" i="13"/>
  <c r="AU25" i="13"/>
  <c r="T21" i="13"/>
  <c r="O21" i="13"/>
  <c r="Y21" i="13"/>
  <c r="AI17" i="13"/>
  <c r="AH14" i="13"/>
  <c r="AE13" i="13"/>
  <c r="AG11" i="13"/>
  <c r="AV25" i="13"/>
  <c r="AP24" i="13"/>
  <c r="D11" i="127" s="1"/>
  <c r="AB24" i="13"/>
  <c r="D9" i="127" s="1"/>
  <c r="AA24" i="13"/>
  <c r="AL24" i="13"/>
  <c r="D17" i="126" s="1"/>
  <c r="AG24" i="13"/>
  <c r="V24" i="13"/>
  <c r="D13" i="126" s="1"/>
  <c r="Q24" i="13"/>
  <c r="D24" i="13"/>
  <c r="I24" i="13"/>
  <c r="D7" i="126" s="1"/>
  <c r="AX23" i="13"/>
  <c r="X23" i="13"/>
  <c r="S23" i="13"/>
  <c r="C10" i="126" s="1"/>
  <c r="N23" i="13"/>
  <c r="AN22" i="13"/>
  <c r="B19" i="126" s="1"/>
  <c r="AI22" i="13"/>
  <c r="AU22" i="13"/>
  <c r="AQ21" i="13"/>
  <c r="AK21" i="13"/>
  <c r="AF21" i="13"/>
  <c r="Z21" i="13"/>
  <c r="U21" i="13"/>
  <c r="P21" i="13"/>
  <c r="A21" i="13"/>
  <c r="M20" i="13"/>
  <c r="R20" i="13"/>
  <c r="W20" i="13"/>
  <c r="AH19" i="13"/>
  <c r="AE18" i="13"/>
  <c r="AA16" i="13"/>
  <c r="AG16" i="13"/>
  <c r="AI14" i="13"/>
  <c r="AF13" i="13"/>
  <c r="AH11" i="13"/>
  <c r="AE10" i="13"/>
  <c r="C6" i="127" l="1"/>
  <c r="C5" i="126"/>
  <c r="AI28" i="13"/>
  <c r="AI29" i="13"/>
  <c r="AE29" i="13"/>
  <c r="AE28" i="13"/>
  <c r="AH28" i="13"/>
  <c r="AH29" i="13"/>
  <c r="AF28" i="13"/>
  <c r="AF29" i="13"/>
  <c r="AG28" i="13"/>
  <c r="AG29" i="13"/>
  <c r="D6" i="127"/>
  <c r="D5" i="126"/>
  <c r="AA29" i="13"/>
  <c r="AA28" i="13"/>
  <c r="B6" i="127"/>
  <c r="B5" i="126"/>
  <c r="H11" i="13"/>
  <c r="I16" i="13"/>
  <c r="AR19" i="13"/>
  <c r="AT10" i="13"/>
  <c r="AS13" i="13"/>
  <c r="Y15" i="13"/>
  <c r="M17" i="13"/>
  <c r="P18" i="13"/>
  <c r="AS10" i="13"/>
  <c r="AV11" i="13"/>
  <c r="Y12" i="13"/>
  <c r="M14" i="13"/>
  <c r="U15" i="13"/>
  <c r="AU16" i="13"/>
  <c r="N17" i="13"/>
  <c r="I18" i="13"/>
  <c r="U16" i="13"/>
  <c r="AR10" i="13"/>
  <c r="AN13" i="13"/>
  <c r="AL15" i="13"/>
  <c r="I11" i="13"/>
  <c r="AX18" i="13"/>
  <c r="AS12" i="13"/>
  <c r="AV13" i="13"/>
  <c r="Y14" i="13"/>
  <c r="W16" i="13"/>
  <c r="Z17" i="13"/>
  <c r="X19" i="13"/>
  <c r="T13" i="13"/>
  <c r="X18" i="13"/>
  <c r="P14" i="13"/>
  <c r="AX16" i="13"/>
  <c r="Q17" i="13"/>
  <c r="AB17" i="13"/>
  <c r="T19" i="13"/>
  <c r="R10" i="13"/>
  <c r="P11" i="13"/>
  <c r="S13" i="13"/>
  <c r="D14" i="13"/>
  <c r="A19" i="13"/>
  <c r="T10" i="13"/>
  <c r="W12" i="13"/>
  <c r="Z13" i="13"/>
  <c r="N15" i="13"/>
  <c r="D16" i="13"/>
  <c r="AB16" i="13"/>
  <c r="AC18" i="13"/>
  <c r="AX10" i="13"/>
  <c r="A16" i="13"/>
  <c r="AQ10" i="13"/>
  <c r="AX12" i="13"/>
  <c r="Q13" i="13"/>
  <c r="Z18" i="13"/>
  <c r="Q10" i="13"/>
  <c r="AJ12" i="13"/>
  <c r="Z15" i="13"/>
  <c r="Q18" i="13"/>
  <c r="AB18" i="13"/>
  <c r="Z16" i="13"/>
  <c r="H10" i="13"/>
  <c r="R11" i="13"/>
  <c r="A12" i="13"/>
  <c r="N14" i="13"/>
  <c r="AO17" i="13"/>
  <c r="AM18" i="13"/>
  <c r="AS23" i="13"/>
  <c r="C15" i="127" s="1"/>
  <c r="AZ12" i="13"/>
  <c r="AY12" i="13"/>
  <c r="P17" i="13"/>
  <c r="AU18" i="13"/>
  <c r="X10" i="13"/>
  <c r="O13" i="13"/>
  <c r="S18" i="13"/>
  <c r="AJ11" i="13"/>
  <c r="AM12" i="13"/>
  <c r="AK14" i="13"/>
  <c r="AT16" i="13"/>
  <c r="V17" i="13"/>
  <c r="Y19" i="13"/>
  <c r="U11" i="13"/>
  <c r="AX13" i="13"/>
  <c r="Q14" i="13"/>
  <c r="AB14" i="13"/>
  <c r="T16" i="13"/>
  <c r="H17" i="13"/>
  <c r="M18" i="13"/>
  <c r="AQ19" i="13"/>
  <c r="P13" i="13"/>
  <c r="U13" i="13"/>
  <c r="AU14" i="13"/>
  <c r="AS16" i="13"/>
  <c r="AP16" i="13"/>
  <c r="O18" i="13"/>
  <c r="H19" i="13"/>
  <c r="AL11" i="13"/>
  <c r="AN17" i="13"/>
  <c r="A10" i="13"/>
  <c r="AN11" i="13"/>
  <c r="AJ15" i="13"/>
  <c r="AM16" i="13"/>
  <c r="AK18" i="13"/>
  <c r="AT20" i="13"/>
  <c r="AW20" i="13"/>
  <c r="AS21" i="13"/>
  <c r="I19" i="13"/>
  <c r="AM13" i="13"/>
  <c r="AK15" i="13"/>
  <c r="AX17" i="13"/>
  <c r="V18" i="13"/>
  <c r="AV19" i="13"/>
  <c r="P16" i="13"/>
  <c r="E10" i="13"/>
  <c r="M11" i="13"/>
  <c r="Z12" i="13"/>
  <c r="X14" i="13"/>
  <c r="I15" i="13"/>
  <c r="AB15" i="13"/>
  <c r="AC17" i="13"/>
  <c r="AZ23" i="13"/>
  <c r="C16" i="127" s="1"/>
  <c r="AY23" i="13"/>
  <c r="AN10" i="13"/>
  <c r="AL12" i="13"/>
  <c r="AJ14" i="13"/>
  <c r="AS20" i="13"/>
  <c r="N10" i="13"/>
  <c r="AO11" i="13"/>
  <c r="AS17" i="13"/>
  <c r="O19" i="13"/>
  <c r="AS11" i="13"/>
  <c r="AT13" i="13"/>
  <c r="V14" i="13"/>
  <c r="Y16" i="13"/>
  <c r="E17" i="13"/>
  <c r="R18" i="13"/>
  <c r="Z19" i="13"/>
  <c r="AK16" i="13"/>
  <c r="Y10" i="13"/>
  <c r="M12" i="13"/>
  <c r="S15" i="13"/>
  <c r="AJ10" i="13"/>
  <c r="AM11" i="13"/>
  <c r="AK13" i="13"/>
  <c r="AZ16" i="13"/>
  <c r="AY16" i="13"/>
  <c r="Y18" i="13"/>
  <c r="E19" i="13"/>
  <c r="X12" i="13"/>
  <c r="AL13" i="13"/>
  <c r="AC15" i="13"/>
  <c r="AZ21" i="13"/>
  <c r="AY21" i="13"/>
  <c r="AO13" i="13"/>
  <c r="D19" i="13"/>
  <c r="AL10" i="13"/>
  <c r="AO12" i="13"/>
  <c r="AT17" i="13"/>
  <c r="AS18" i="13"/>
  <c r="AP19" i="13"/>
  <c r="W11" i="13"/>
  <c r="P12" i="13"/>
  <c r="AU13" i="13"/>
  <c r="S14" i="13"/>
  <c r="D15" i="13"/>
  <c r="AR18" i="13"/>
  <c r="E14" i="13"/>
  <c r="X11" i="13"/>
  <c r="AC14" i="13"/>
  <c r="AM15" i="13"/>
  <c r="AK17" i="13"/>
  <c r="AT19" i="13"/>
  <c r="AZ20" i="13"/>
  <c r="AY20" i="13"/>
  <c r="S10" i="13"/>
  <c r="AR14" i="13"/>
  <c r="AC11" i="13"/>
  <c r="AR12" i="13"/>
  <c r="AQ14" i="13"/>
  <c r="AN15" i="13"/>
  <c r="AZ17" i="13"/>
  <c r="AY17" i="13"/>
  <c r="AV18" i="13"/>
  <c r="Q11" i="13"/>
  <c r="AK11" i="13"/>
  <c r="AS14" i="13"/>
  <c r="AV15" i="13"/>
  <c r="O16" i="13"/>
  <c r="W18" i="13"/>
  <c r="U19" i="13"/>
  <c r="AC10" i="13"/>
  <c r="AT15" i="13"/>
  <c r="Q16" i="13"/>
  <c r="T18" i="13"/>
  <c r="AS19" i="13"/>
  <c r="Z10" i="13"/>
  <c r="N12" i="13"/>
  <c r="I13" i="13"/>
  <c r="AP13" i="13"/>
  <c r="AR16" i="13"/>
  <c r="AQ18" i="13"/>
  <c r="AC13" i="13"/>
  <c r="I10" i="13"/>
  <c r="AR13" i="13"/>
  <c r="AZ18" i="13"/>
  <c r="AY18" i="13"/>
  <c r="AB19" i="13"/>
  <c r="U12" i="13"/>
  <c r="AT14" i="13"/>
  <c r="AS15" i="13"/>
  <c r="AP15" i="13"/>
  <c r="O17" i="13"/>
  <c r="H18" i="13"/>
  <c r="R19" i="13"/>
  <c r="H14" i="13"/>
  <c r="N11" i="13"/>
  <c r="D12" i="13"/>
  <c r="AB12" i="13"/>
  <c r="AO14" i="13"/>
  <c r="AN18" i="13"/>
  <c r="AX19" i="13"/>
  <c r="AQ16" i="13"/>
  <c r="A14" i="13"/>
  <c r="AJ19" i="13"/>
  <c r="AT24" i="13"/>
  <c r="AW24" i="13"/>
  <c r="AZ25" i="13"/>
  <c r="AY25" i="13"/>
  <c r="V11" i="13"/>
  <c r="AU17" i="13"/>
  <c r="AN12" i="13"/>
  <c r="AZ14" i="13"/>
  <c r="AY14" i="13"/>
  <c r="AJ16" i="13"/>
  <c r="P19" i="13"/>
  <c r="AX15" i="13"/>
  <c r="V16" i="13"/>
  <c r="AV17" i="13"/>
  <c r="AJ18" i="13"/>
  <c r="AT23" i="13"/>
  <c r="AW23" i="13"/>
  <c r="AZ24" i="13"/>
  <c r="D16" i="127" s="1"/>
  <c r="AY24" i="13"/>
  <c r="AJ13" i="13"/>
  <c r="AZ19" i="13"/>
  <c r="AY19" i="13"/>
  <c r="U10" i="13"/>
  <c r="AU11" i="13"/>
  <c r="S12" i="13"/>
  <c r="D13" i="13"/>
  <c r="AB13" i="13"/>
  <c r="AO15" i="13"/>
  <c r="AN19" i="13"/>
  <c r="M15" i="13"/>
  <c r="D10" i="13"/>
  <c r="AP10" i="13"/>
  <c r="AC12" i="13"/>
  <c r="A15" i="13"/>
  <c r="AQ15" i="13"/>
  <c r="AN16" i="13"/>
  <c r="AK12" i="13"/>
  <c r="AX14" i="13"/>
  <c r="V15" i="13"/>
  <c r="Y17" i="13"/>
  <c r="E18" i="13"/>
  <c r="W19" i="13"/>
  <c r="S11" i="13"/>
  <c r="I12" i="13"/>
  <c r="AP12" i="13"/>
  <c r="AR15" i="13"/>
  <c r="AP11" i="13"/>
  <c r="T11" i="13"/>
  <c r="H12" i="13"/>
  <c r="M13" i="13"/>
  <c r="N16" i="13"/>
  <c r="AL17" i="13"/>
  <c r="AZ11" i="13"/>
  <c r="AY11" i="13"/>
  <c r="AL14" i="13"/>
  <c r="AL19" i="13"/>
  <c r="AO10" i="13"/>
  <c r="AR11" i="13"/>
  <c r="AN14" i="13"/>
  <c r="AL16" i="13"/>
  <c r="AS24" i="13"/>
  <c r="D15" i="127" s="1"/>
  <c r="Q19" i="13"/>
  <c r="P10" i="13"/>
  <c r="AT12" i="13"/>
  <c r="AZ13" i="13"/>
  <c r="AY13" i="13"/>
  <c r="O15" i="13"/>
  <c r="H16" i="13"/>
  <c r="R17" i="13"/>
  <c r="A18" i="13"/>
  <c r="W15" i="13"/>
  <c r="V10" i="13"/>
  <c r="AB10" i="13"/>
  <c r="O12" i="13"/>
  <c r="E13" i="13"/>
  <c r="W14" i="13"/>
  <c r="X17" i="13"/>
  <c r="AL18" i="13"/>
  <c r="AM10" i="13"/>
  <c r="Q15" i="13"/>
  <c r="AV16" i="13"/>
  <c r="T17" i="13"/>
  <c r="M19" i="13"/>
  <c r="AU10" i="13"/>
  <c r="AX11" i="13"/>
  <c r="Q12" i="13"/>
  <c r="O14" i="13"/>
  <c r="E15" i="13"/>
  <c r="M16" i="13"/>
  <c r="A17" i="13"/>
  <c r="AQ17" i="13"/>
  <c r="N19" i="13"/>
  <c r="AB11" i="13"/>
  <c r="O11" i="13"/>
  <c r="E12" i="13"/>
  <c r="R13" i="13"/>
  <c r="U14" i="13"/>
  <c r="S16" i="13"/>
  <c r="I17" i="13"/>
  <c r="AC19" i="13"/>
  <c r="AS25" i="13"/>
  <c r="M10" i="13"/>
  <c r="A11" i="13"/>
  <c r="AQ11" i="13"/>
  <c r="N13" i="13"/>
  <c r="AC16" i="13"/>
  <c r="AM17" i="13"/>
  <c r="AK19" i="13"/>
  <c r="AT21" i="13"/>
  <c r="AW21" i="13"/>
  <c r="AZ22" i="13"/>
  <c r="B16" i="127" s="1"/>
  <c r="AY22" i="13"/>
  <c r="O10" i="13"/>
  <c r="E11" i="13"/>
  <c r="R12" i="13"/>
  <c r="A13" i="13"/>
  <c r="AQ13" i="13"/>
  <c r="X15" i="13"/>
  <c r="AO18" i="13"/>
  <c r="AM19" i="13"/>
  <c r="AM14" i="13"/>
  <c r="V19" i="13"/>
  <c r="AK10" i="13"/>
  <c r="V13" i="13"/>
  <c r="AV14" i="13"/>
  <c r="T15" i="13"/>
  <c r="E16" i="13"/>
  <c r="W17" i="13"/>
  <c r="U18" i="13"/>
  <c r="AU19" i="13"/>
  <c r="AV12" i="13"/>
  <c r="R15" i="13"/>
  <c r="AZ10" i="13"/>
  <c r="AY10" i="13"/>
  <c r="T12" i="13"/>
  <c r="H13" i="13"/>
  <c r="R14" i="13"/>
  <c r="P15" i="13"/>
  <c r="S17" i="13"/>
  <c r="D18" i="13"/>
  <c r="AP18" i="13"/>
  <c r="AW25" i="13"/>
  <c r="AT25" i="13"/>
  <c r="AQ12" i="13"/>
  <c r="AZ15" i="13"/>
  <c r="AY15" i="13"/>
  <c r="AJ17" i="13"/>
  <c r="AT22" i="13"/>
  <c r="AW22" i="13"/>
  <c r="D11" i="13"/>
  <c r="AT18" i="13"/>
  <c r="AT11" i="13"/>
  <c r="V12" i="13"/>
  <c r="T14" i="13"/>
  <c r="H15" i="13"/>
  <c r="R16" i="13"/>
  <c r="U17" i="13"/>
  <c r="S19" i="13"/>
  <c r="Y13" i="13"/>
  <c r="N18" i="13"/>
  <c r="AV10" i="13"/>
  <c r="Y11" i="13"/>
  <c r="W13" i="13"/>
  <c r="Z14" i="13"/>
  <c r="AU15" i="13"/>
  <c r="X16" i="13"/>
  <c r="D17" i="13"/>
  <c r="AP17" i="13"/>
  <c r="AO19" i="13"/>
  <c r="W10" i="13"/>
  <c r="Z11" i="13"/>
  <c r="AU12" i="13"/>
  <c r="X13" i="13"/>
  <c r="I14" i="13"/>
  <c r="AP14" i="13"/>
  <c r="AO16" i="13"/>
  <c r="AR17" i="13"/>
  <c r="AS22" i="13"/>
  <c r="B15" i="127" s="1"/>
  <c r="H29" i="13" l="1"/>
  <c r="H28" i="13"/>
  <c r="AR29" i="13"/>
  <c r="AR28" i="13"/>
  <c r="AP29" i="13"/>
  <c r="AP28" i="13"/>
  <c r="I28" i="13"/>
  <c r="I29" i="13"/>
  <c r="S28" i="13"/>
  <c r="S29" i="13"/>
  <c r="M28" i="13"/>
  <c r="M29" i="13"/>
  <c r="D29" i="13"/>
  <c r="D28" i="13"/>
  <c r="U29" i="13"/>
  <c r="U28" i="13"/>
  <c r="AL28" i="13"/>
  <c r="AL29" i="13"/>
  <c r="AQ28" i="13"/>
  <c r="AQ29" i="13"/>
  <c r="AT28" i="13"/>
  <c r="AT29" i="13"/>
  <c r="W28" i="13"/>
  <c r="W29" i="13"/>
  <c r="N29" i="13"/>
  <c r="N28" i="13"/>
  <c r="E28" i="13"/>
  <c r="E29" i="13"/>
  <c r="Q29" i="13"/>
  <c r="Q28" i="13"/>
  <c r="AS29" i="13"/>
  <c r="AS28" i="13"/>
  <c r="AY28" i="13"/>
  <c r="AY29" i="13"/>
  <c r="AK29" i="13"/>
  <c r="AK28" i="13"/>
  <c r="O29" i="13"/>
  <c r="O28" i="13"/>
  <c r="AB29" i="13"/>
  <c r="AB28" i="13"/>
  <c r="AO28" i="13"/>
  <c r="AO29" i="13"/>
  <c r="Y28" i="13"/>
  <c r="Y29" i="13"/>
  <c r="X29" i="13"/>
  <c r="X28" i="13"/>
  <c r="AV29" i="13"/>
  <c r="AV28" i="13"/>
  <c r="AZ29" i="13"/>
  <c r="AZ28" i="13"/>
  <c r="Z28" i="13"/>
  <c r="Z29" i="13"/>
  <c r="AN29" i="13"/>
  <c r="AN28" i="13"/>
  <c r="R29" i="13"/>
  <c r="R28" i="13"/>
  <c r="AU28" i="13"/>
  <c r="AU29" i="13"/>
  <c r="AM29" i="13"/>
  <c r="AM28" i="13"/>
  <c r="V28" i="13"/>
  <c r="V29" i="13"/>
  <c r="P29" i="13"/>
  <c r="P28" i="13"/>
  <c r="AC28" i="13"/>
  <c r="AC29" i="13"/>
  <c r="AJ29" i="13"/>
  <c r="AJ28" i="13"/>
  <c r="T28" i="13"/>
  <c r="T29" i="13"/>
  <c r="AX28" i="13"/>
  <c r="AX29" i="13"/>
  <c r="AW13" i="13"/>
  <c r="AW16" i="13"/>
  <c r="AW18" i="13"/>
  <c r="AW15" i="13"/>
  <c r="AW12" i="13"/>
  <c r="AW14" i="13"/>
  <c r="AW17" i="13"/>
  <c r="AW11" i="13"/>
  <c r="AW19" i="13"/>
  <c r="AW10" i="13"/>
  <c r="AW28" i="13" l="1"/>
  <c r="AW29" i="13"/>
</calcChain>
</file>

<file path=xl/sharedStrings.xml><?xml version="1.0" encoding="utf-8"?>
<sst xmlns="http://schemas.openxmlformats.org/spreadsheetml/2006/main" count="246" uniqueCount="137">
  <si>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</si>
  <si>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</si>
  <si>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</si>
  <si>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</si>
  <si>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</si>
  <si>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</si>
  <si>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</si>
  <si>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</si>
  <si>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</si>
  <si>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</si>
  <si>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</si>
  <si>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</si>
  <si>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</si>
  <si>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</si>
  <si>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</si>
  <si>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</si>
  <si>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</si>
  <si>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</si>
  <si>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</si>
  <si>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</si>
  <si>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</si>
  <si>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</si>
  <si>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</si>
  <si>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</si>
  <si>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</si>
  <si>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</si>
  <si>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</si>
  <si>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</si>
  <si>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</si>
  <si>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</si>
  <si>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</si>
  <si>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</si>
  <si>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</si>
  <si>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</si>
  <si>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</si>
  <si>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</si>
  <si>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</si>
  <si>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</si>
  <si>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</si>
  <si>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</si>
  <si>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</si>
  <si>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</si>
  <si>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</si>
  <si>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</si>
  <si>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</si>
  <si>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</si>
  <si>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</si>
  <si>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</si>
  <si>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Mercato del lavoro</t>
  </si>
  <si>
    <t>Tasso di variazione</t>
  </si>
  <si>
    <t>min</t>
  </si>
  <si>
    <t>MAX</t>
  </si>
  <si>
    <t xml:space="preserve">Mercato del lavoro </t>
  </si>
  <si>
    <t>Tasso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</si>
  <si>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</si>
  <si>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</si>
  <si>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</si>
  <si>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</si>
  <si>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</si>
  <si>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</si>
  <si>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</si>
  <si>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</si>
  <si>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</si>
  <si>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</si>
  <si>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>anni grafici internazionali</t>
  </si>
  <si>
    <t>rapporto di previsione - scenari per le economie locali - prometeia</t>
  </si>
  <si>
    <t>database tabelle e grafici</t>
  </si>
  <si>
    <t>2013</t>
  </si>
  <si>
    <t>2014</t>
  </si>
  <si>
    <t>2015</t>
  </si>
  <si>
    <t>2016</t>
  </si>
  <si>
    <t>2017</t>
  </si>
  <si>
    <t xml:space="preserve">  Importazioni di beni (1)</t>
  </si>
  <si>
    <t xml:space="preserve">  Esportazioni di beni (1)</t>
  </si>
  <si>
    <t>pc</t>
  </si>
  <si>
    <t>anni grafici regionali</t>
  </si>
  <si>
    <t>riferimento</t>
  </si>
  <si>
    <t>riga</t>
  </si>
  <si>
    <t>Reddito disp. di famiglie (2)</t>
  </si>
  <si>
    <t>valore aggiunto totale per abitante (migliaia di euro a valori concatenati)</t>
  </si>
  <si>
    <t>valore aggiunto per abitante (milioni di euro, valori correnti)</t>
  </si>
  <si>
    <t>tasso di variazione del valore aggiunto totale ai prezzi base per occupato (milioni di euro, valori concatenati, anno di riferimento 2010)</t>
  </si>
  <si>
    <t>valore aggiunto totale ai prezzi base per occupato (milioni di euro, valori concatenati, anno di riferimento 2010)</t>
  </si>
  <si>
    <t>https://www.ucer.camcom.it/studi-ricerche/dati/bd</t>
  </si>
  <si>
    <t>Free e aggiornati dati nazionali, regionali e provinciali su congiuntura economica, demografia delel imprese e altro ancora</t>
  </si>
  <si>
    <t>Banca dati on-line di Unioncamere Emilia-Romagna</t>
  </si>
  <si>
    <t>Banche dati</t>
  </si>
  <si>
    <t>https://www.ucer.camcom.it/studi-ricerche/analisi/rapporto-economia-regionale</t>
  </si>
  <si>
    <t>A fine dicembre, l'andamento dettagliato dell'anno, le previsioni e approfondimenti.</t>
  </si>
  <si>
    <t>Rapporto sull'economia regionale</t>
  </si>
  <si>
    <t>Analisi semestrali e annuali</t>
  </si>
  <si>
    <t>https://www.ucer.camcom.it/studi-ricerche/analisi/scenario-previsione</t>
  </si>
  <si>
    <t>Le previsioni macroeconomiche regionali a medio termine. Prometeia.</t>
  </si>
  <si>
    <t>Scenario di previsione Emilia-Romagna</t>
  </si>
  <si>
    <t>https://www.ucer.camcom.it/studi-ricerche/analisi/esportazioni-regionali</t>
  </si>
  <si>
    <t>L'andamento delle esportazioni emiliano-romagnole sulla base dei dati Istat.</t>
  </si>
  <si>
    <t>Esportazioni regionali</t>
  </si>
  <si>
    <t>https://www.ucer.camcom.it/studi-ricerche/analisi/addetti-localizzazioni/</t>
  </si>
  <si>
    <t>L'andamento degli addetti delle localizzazioni di impresa sulla base dei dati Inps.</t>
  </si>
  <si>
    <t>Addetti delle localizzazioni di impresa</t>
  </si>
  <si>
    <t>https://www.ucer.camcom.it/studi-ricerche/analisi/imprenditoria-giovanile</t>
  </si>
  <si>
    <t>Stato e andamento delle imprese giovanili, per forma giuridica e settore di attività.</t>
  </si>
  <si>
    <t>Demografia delle imprese - Imprenditoria giovanile</t>
  </si>
  <si>
    <t>https://www.ucer.camcom.it/studi-ricerche/analisi/imprenditoria-femminile</t>
  </si>
  <si>
    <t>Stato e andamento delle imprese femminili, per forma giuridica e settore di attività.</t>
  </si>
  <si>
    <t>Demografia delle imprese - Imprenditoria femminile</t>
  </si>
  <si>
    <t>https://www.ucer.camcom.it/studi-ricerche/analisi/imprenditoria-estera</t>
  </si>
  <si>
    <t>Stato e andamento delle imprese estere, per forma giuridica e settore di attività.</t>
  </si>
  <si>
    <t>Demografia delle imprese - Imprenditoria estera</t>
  </si>
  <si>
    <t>https://www.ucer.camcom.it/studi-ricerche/analisi/demografia-imprese</t>
  </si>
  <si>
    <t>La demografia delle imprese, aggregata e per forma giuridica e settore di attività.</t>
  </si>
  <si>
    <t>Demografia delle imprese - Movimprese</t>
  </si>
  <si>
    <t>https://www.ucer.camcom.it/studi-ricerche/analisi/os-congiuntura-costruzioni</t>
  </si>
  <si>
    <t>Volume d'affari e produzione aggregati e per classi dimensionali delle imprese.</t>
  </si>
  <si>
    <t>Congiuntura delle costruzioni</t>
  </si>
  <si>
    <t>https://www.ucer.camcom.it/studi-ricerche/analisi/os-congiuntura-commercio</t>
  </si>
  <si>
    <t>Vendite e giacenze per settori e classi dimensionali delle imprese.</t>
  </si>
  <si>
    <t>Congiuntura del commercio al dettaglio</t>
  </si>
  <si>
    <t>https://www.ucer.camcom.it/studi-ricerche/analisi/os-congiuntura-artigianato</t>
  </si>
  <si>
    <t>Fatturato, esportazioni, produzione, ordini dell'artigianato.</t>
  </si>
  <si>
    <t>Congiuntura dell'artigianato</t>
  </si>
  <si>
    <t>https://www.ucer.camcom.it/studi-ricerche/analisi/os-congiuntura</t>
  </si>
  <si>
    <t>Fatturato, esportazioni, produzione, ordini per settori e dimensione delle imprese.</t>
  </si>
  <si>
    <t>Congiuntura industriale</t>
  </si>
  <si>
    <t>https://www.ucer.camcom.it/studi-ricerche/analisi/scecoer</t>
  </si>
  <si>
    <t>In sintesi la situazione della congiuntura dell'economia regionale.</t>
  </si>
  <si>
    <t>La situazione congiunturale dell'economia dell'Emilia-Romagna</t>
  </si>
  <si>
    <t>Analisi trimestrali congiunturali</t>
  </si>
  <si>
    <t>Unioncamere Emilia-Romagna distribuisce dati statistici attraverso banche dati on line e produce e diffonde analisi economiche. Ecco le principali risorse che distribuiamo on line</t>
  </si>
  <si>
    <t>Aggiornamento annuale automatico</t>
  </si>
  <si>
    <t>Consumi delle famiglie</t>
  </si>
  <si>
    <t xml:space="preserve">Consumi delle AAPP e delle ISP  </t>
  </si>
  <si>
    <t>Importazioni di beni</t>
  </si>
  <si>
    <t>Esportazioni di beni</t>
  </si>
  <si>
    <t>Valore aggiunto ai prezzi base</t>
  </si>
  <si>
    <t>Reddito disponibile delle famiglie (2)</t>
  </si>
  <si>
    <t>Bologna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</si>
</sst>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mmmm\ yyyy"/>
    <numFmt numFmtId="166" formatCode="0.0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8"/>
      <color rgb="FFFF0000"/>
      <name val="Arial"/>
      <family val="2"/>
    </font>
    <font>
      <sz val="36"/>
      <color rgb="FFC00000"/>
      <name val="Arial"/>
      <family val="2"/>
    </font>
    <font>
      <sz val="14"/>
      <color theme="1" tint="0.499984740745262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10"/>
      <color theme="1"/>
      <name val="Arial"/>
      <family val="2"/>
    </font>
    <font>
      <sz val="8"/>
      <color rgb="FFCC00CC"/>
      <name val="Arial"/>
      <family val="2"/>
    </font>
    <font>
      <u/>
      <sz val="9"/>
      <color theme="10"/>
      <name val="Arial"/>
      <family val="2"/>
    </font>
    <font>
      <b/>
      <sz val="9"/>
      <color theme="1"/>
      <name val="Arial"/>
      <family val="2"/>
    </font>
    <font>
      <b/>
      <sz val="10"/>
      <color rgb="FFC00000"/>
      <name val="Arial"/>
      <family val="2"/>
    </font>
    <font>
      <sz val="28"/>
      <color theme="1" tint="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0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2" xfId="0" applyFont="1" applyBorder="1"/>
    <xf numFmtId="0" fontId="10" fillId="0" borderId="0" xfId="0" quotePrefix="1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13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0" borderId="0" xfId="0" applyNumberFormat="1" applyFont="1"/>
    <xf numFmtId="166" fontId="0" fillId="3" borderId="0" xfId="0" applyNumberFormat="1" applyFont="1" applyFill="1"/>
    <xf numFmtId="166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4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6" fontId="0" fillId="5" borderId="0" xfId="0" applyNumberFormat="1" applyFill="1"/>
    <xf numFmtId="164" fontId="0" fillId="0" borderId="0" xfId="0" applyNumberFormat="1"/>
    <xf numFmtId="0" fontId="15" fillId="0" borderId="0" xfId="0" applyFont="1"/>
    <xf numFmtId="0" fontId="0" fillId="11" borderId="0" xfId="0" applyFill="1"/>
    <xf numFmtId="0" fontId="9" fillId="0" borderId="0" xfId="0" applyFont="1"/>
    <xf numFmtId="164" fontId="9" fillId="0" borderId="0" xfId="0" applyNumberFormat="1" applyFont="1"/>
    <xf numFmtId="1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3" borderId="0" xfId="0" applyFont="1" applyFill="1"/>
    <xf numFmtId="164" fontId="9" fillId="3" borderId="0" xfId="0" applyNumberFormat="1" applyFont="1" applyFill="1"/>
    <xf numFmtId="0" fontId="17" fillId="0" borderId="0" xfId="0" applyFont="1"/>
    <xf numFmtId="166" fontId="0" fillId="0" borderId="0" xfId="0" applyNumberFormat="1" applyFill="1"/>
    <xf numFmtId="166" fontId="0" fillId="0" borderId="0" xfId="0" applyNumberFormat="1"/>
    <xf numFmtId="1" fontId="0" fillId="0" borderId="0" xfId="0" applyNumberFormat="1" applyAlignment="1">
      <alignment horizontal="right"/>
    </xf>
    <xf numFmtId="0" fontId="18" fillId="0" borderId="0" xfId="0" applyFont="1"/>
    <xf numFmtId="0" fontId="3" fillId="0" borderId="0" xfId="5"/>
    <xf numFmtId="0" fontId="10" fillId="0" borderId="0" xfId="5" applyFont="1"/>
    <xf numFmtId="0" fontId="10" fillId="3" borderId="0" xfId="5" applyFont="1" applyFill="1" applyAlignment="1">
      <alignment wrapText="1"/>
    </xf>
    <xf numFmtId="0" fontId="20" fillId="0" borderId="0" xfId="5" applyFont="1" applyAlignment="1">
      <alignment wrapText="1"/>
    </xf>
    <xf numFmtId="0" fontId="10" fillId="0" borderId="0" xfId="5" applyFont="1" applyAlignment="1">
      <alignment wrapText="1"/>
    </xf>
    <xf numFmtId="0" fontId="21" fillId="0" borderId="0" xfId="5" applyFont="1" applyAlignment="1">
      <alignment wrapText="1"/>
    </xf>
    <xf numFmtId="0" fontId="10" fillId="0" borderId="0" xfId="5" applyFont="1" applyAlignment="1">
      <alignment vertical="center" wrapText="1"/>
    </xf>
    <xf numFmtId="1" fontId="9" fillId="0" borderId="2" xfId="0" applyNumberFormat="1" applyFont="1" applyBorder="1"/>
    <xf numFmtId="0" fontId="22" fillId="0" borderId="0" xfId="0" applyFont="1"/>
    <xf numFmtId="0" fontId="0" fillId="0" borderId="2" xfId="0" applyBorder="1"/>
    <xf numFmtId="0" fontId="0" fillId="0" borderId="0" xfId="0" quotePrefix="1"/>
    <xf numFmtId="0" fontId="16" fillId="0" borderId="0" xfId="0" applyFont="1"/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3" fillId="3" borderId="0" xfId="5" applyFill="1"/>
    <xf numFmtId="0" fontId="19" fillId="3" borderId="0" xfId="7" applyFont="1" applyFill="1" applyAlignment="1" applyProtection="1">
      <alignment vertical="center"/>
    </xf>
    <xf numFmtId="0" fontId="19" fillId="3" borderId="0" xfId="6" applyFont="1" applyFill="1" applyAlignment="1" applyProtection="1">
      <alignment vertic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</cellXfs>
  <cellStyles count="8">
    <cellStyle name="Collegamento ipertestuale" xfId="1" builtinId="8"/>
    <cellStyle name="Collegamento ipertestuale 2" xfId="2"/>
    <cellStyle name="Collegamento ipertestuale 2 2" xfId="6"/>
    <cellStyle name="Collegamento ipertestuale 2 3" xfId="7"/>
    <cellStyle name="Collegamento ipertestuale 3" xfId="3"/>
    <cellStyle name="Normale" xfId="0" builtinId="0"/>
    <cellStyle name="Normale 2" xfId="4"/>
    <cellStyle name="Normal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5560320"/>
        <c:axId val="294519360"/>
      </c:barChart>
      <c:dateAx>
        <c:axId val="2855603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4519360"/>
        <c:crosses val="autoZero"/>
        <c:auto val="0"/>
        <c:lblOffset val="300"/>
        <c:baseTimeUnit val="days"/>
      </c:dateAx>
      <c:valAx>
        <c:axId val="29451936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5560320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A3-49A8-AD22-36268C1C9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7388288"/>
        <c:axId val="30914668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A3-49A8-AD22-36268C1C9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388288"/>
        <c:axId val="309146688"/>
      </c:lineChart>
      <c:dateAx>
        <c:axId val="3173882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146688"/>
        <c:crosses val="autoZero"/>
        <c:auto val="0"/>
        <c:lblOffset val="300"/>
        <c:baseTimeUnit val="days"/>
      </c:dateAx>
      <c:valAx>
        <c:axId val="30914668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7388288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DF-4547-B338-75CB7524F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7390336"/>
        <c:axId val="30914899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DF-4547-B338-75CB7524F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390336"/>
        <c:axId val="309148992"/>
      </c:lineChart>
      <c:dateAx>
        <c:axId val="3173903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148992"/>
        <c:crosses val="autoZero"/>
        <c:auto val="0"/>
        <c:lblOffset val="300"/>
        <c:baseTimeUnit val="days"/>
      </c:dateAx>
      <c:valAx>
        <c:axId val="30914899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739033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8A-4C45-A325-9C20CC564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7965312"/>
        <c:axId val="31469740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8A-4C45-A325-9C20CC564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965312"/>
        <c:axId val="314697408"/>
      </c:lineChart>
      <c:dateAx>
        <c:axId val="3179653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4697408"/>
        <c:crosses val="autoZero"/>
        <c:auto val="0"/>
        <c:lblOffset val="300"/>
        <c:baseTimeUnit val="days"/>
      </c:dateAx>
      <c:valAx>
        <c:axId val="31469740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796531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62-432C-8A48-68B39263D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7965824"/>
        <c:axId val="31469971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62-432C-8A48-68B39263D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965824"/>
        <c:axId val="314699712"/>
      </c:lineChart>
      <c:dateAx>
        <c:axId val="3179658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4699712"/>
        <c:crosses val="autoZero"/>
        <c:auto val="0"/>
        <c:lblOffset val="300"/>
        <c:baseTimeUnit val="days"/>
      </c:dateAx>
      <c:valAx>
        <c:axId val="31469971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796582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27-455C-B5E1-789821FD9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7967872"/>
        <c:axId val="31470201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27-455C-B5E1-789821FD9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967872"/>
        <c:axId val="314702016"/>
      </c:lineChart>
      <c:dateAx>
        <c:axId val="3179678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4702016"/>
        <c:crosses val="autoZero"/>
        <c:auto val="0"/>
        <c:lblOffset val="300"/>
        <c:baseTimeUnit val="days"/>
      </c:dateAx>
      <c:valAx>
        <c:axId val="31470201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796787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37-434E-9E93-4CFB85FE1C28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37-434E-9E93-4CFB85FE1C28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B37-434E-9E93-4CFB85FE1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23233280"/>
        <c:axId val="256311872"/>
      </c:barChart>
      <c:catAx>
        <c:axId val="323233280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31187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256311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3232332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AF-4475-BB34-A5D6693C0105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7AF-4475-BB34-A5D6693C0105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AF-4475-BB34-A5D6693C0105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7AF-4475-BB34-A5D6693C0105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7AF-4475-BB34-A5D6693C0105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7AF-4475-BB34-A5D6693C0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56716800"/>
        <c:axId val="256314176"/>
      </c:barChart>
      <c:catAx>
        <c:axId val="256716800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314176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256314176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25671680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62-4BCA-BE51-C4C20B03260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B62-4BCA-BE51-C4C20B032604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62-4BCA-BE51-C4C20B03260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B62-4BCA-BE51-C4C20B032604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B62-4BCA-BE51-C4C20B03260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B62-4BCA-BE51-C4C20B032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23234816"/>
        <c:axId val="256316480"/>
      </c:barChart>
      <c:catAx>
        <c:axId val="323234816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316480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256316480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3232348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29-4A5A-80A7-DE3F4010154E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29-4A5A-80A7-DE3F4010154E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C29-4A5A-80A7-DE3F4010154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C29-4A5A-80A7-DE3F4010154E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C29-4A5A-80A7-DE3F40101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235328"/>
        <c:axId val="258818048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29-4A5A-80A7-DE3F4010154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C29-4A5A-80A7-DE3F4010154E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29-4A5A-80A7-DE3F4010154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1C29-4A5A-80A7-DE3F40101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565120"/>
        <c:axId val="256318784"/>
      </c:lineChart>
      <c:catAx>
        <c:axId val="2585651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318784"/>
        <c:crossesAt val="100"/>
        <c:auto val="1"/>
        <c:lblAlgn val="ctr"/>
        <c:lblOffset val="200"/>
        <c:noMultiLvlLbl val="0"/>
      </c:catAx>
      <c:valAx>
        <c:axId val="256318784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8565120"/>
        <c:crosses val="autoZero"/>
        <c:crossBetween val="between"/>
      </c:valAx>
      <c:catAx>
        <c:axId val="323235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258818048"/>
        <c:crossesAt val="0"/>
        <c:auto val="1"/>
        <c:lblAlgn val="ctr"/>
        <c:lblOffset val="100"/>
        <c:noMultiLvlLbl val="0"/>
      </c:catAx>
      <c:valAx>
        <c:axId val="25881804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3235328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6F-4493-B4D6-0503B29BA294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6F-4493-B4D6-0503B29BA294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26F-4493-B4D6-0503B29BA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8567168"/>
        <c:axId val="258820352"/>
      </c:barChart>
      <c:catAx>
        <c:axId val="25856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8820352"/>
        <c:crosses val="autoZero"/>
        <c:auto val="1"/>
        <c:lblAlgn val="ctr"/>
        <c:lblOffset val="100"/>
        <c:noMultiLvlLbl val="0"/>
      </c:catAx>
      <c:valAx>
        <c:axId val="258820352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856716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8066560"/>
        <c:axId val="29452166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066560"/>
        <c:axId val="294521664"/>
      </c:lineChart>
      <c:dateAx>
        <c:axId val="28806656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4521664"/>
        <c:crosses val="autoZero"/>
        <c:auto val="0"/>
        <c:lblOffset val="300"/>
        <c:baseTimeUnit val="days"/>
      </c:dateAx>
      <c:valAx>
        <c:axId val="29452166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806656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5170792499858"/>
          <c:y val="0.14134546165884193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BA-417C-B184-9B93B37516D3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BA-417C-B184-9B93B37516D3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3BA-417C-B184-9B93B3751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9684864"/>
        <c:axId val="258822656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3BA-417C-B184-9B93B3751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84864"/>
        <c:axId val="258822656"/>
      </c:lineChart>
      <c:catAx>
        <c:axId val="25968486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8822656"/>
        <c:crosses val="autoZero"/>
        <c:auto val="1"/>
        <c:lblAlgn val="ctr"/>
        <c:lblOffset val="200"/>
        <c:noMultiLvlLbl val="0"/>
      </c:catAx>
      <c:valAx>
        <c:axId val="258822656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684864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8357550860719885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D0-4B9B-B8C1-9DA948C8F8E6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D0-4B9B-B8C1-9DA948C8F8E6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D0-4B9B-B8C1-9DA948C8F8E6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D0-4B9B-B8C1-9DA948C8F8E6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D0-4B9B-B8C1-9DA948C8F8E6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D0-4B9B-B8C1-9DA948C8F8E6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D0-4B9B-B8C1-9DA948C8F8E6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D0-4B9B-B8C1-9DA948C8F8E6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D0-4B9B-B8C1-9DA948C8F8E6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D0-4B9B-B8C1-9DA948C8F8E6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1D0-4B9B-B8C1-9DA948C8F8E6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D0-4B9B-B8C1-9DA948C8F8E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1D0-4B9B-B8C1-9DA948C8F8E6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D0-4B9B-B8C1-9DA948C8F8E6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1D0-4B9B-B8C1-9DA948C8F8E6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1D0-4B9B-B8C1-9DA948C8F8E6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1D0-4B9B-B8C1-9DA948C8F8E6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1D0-4B9B-B8C1-9DA948C8F8E6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1D0-4B9B-B8C1-9DA948C8F8E6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1D0-4B9B-B8C1-9DA948C8F8E6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1D0-4B9B-B8C1-9DA948C8F8E6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1D0-4B9B-B8C1-9DA948C8F8E6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1D0-4B9B-B8C1-9DA948C8F8E6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1D0-4B9B-B8C1-9DA948C8F8E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A1D0-4B9B-B8C1-9DA948C8F8E6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1D0-4B9B-B8C1-9DA948C8F8E6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1D0-4B9B-B8C1-9DA948C8F8E6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1D0-4B9B-B8C1-9DA948C8F8E6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1D0-4B9B-B8C1-9DA948C8F8E6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1D0-4B9B-B8C1-9DA948C8F8E6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1D0-4B9B-B8C1-9DA948C8F8E6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1D0-4B9B-B8C1-9DA948C8F8E6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1D0-4B9B-B8C1-9DA948C8F8E6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1D0-4B9B-B8C1-9DA948C8F8E6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1D0-4B9B-B8C1-9DA948C8F8E6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1D0-4B9B-B8C1-9DA948C8F8E6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A1D0-4B9B-B8C1-9DA948C8F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682816"/>
        <c:axId val="258824960"/>
      </c:areaChart>
      <c:catAx>
        <c:axId val="25968281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88249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5882496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682816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8C-42E9-B259-C9EB73F0A242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08C-42E9-B259-C9EB73F0A242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08C-42E9-B259-C9EB73F0A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8398336"/>
        <c:axId val="259614400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8C-42E9-B259-C9EB73F0A2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08C-42E9-B259-C9EB73F0A242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8C-42E9-B259-C9EB73F0A2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08C-42E9-B259-C9EB73F0A242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08C-42E9-B259-C9EB73F0A2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508C-42E9-B259-C9EB73F0A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397824"/>
        <c:axId val="259613824"/>
      </c:lineChart>
      <c:catAx>
        <c:axId val="28839782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613824"/>
        <c:crossesAt val="100"/>
        <c:auto val="1"/>
        <c:lblAlgn val="ctr"/>
        <c:lblOffset val="200"/>
        <c:noMultiLvlLbl val="0"/>
      </c:catAx>
      <c:valAx>
        <c:axId val="259613824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8397824"/>
        <c:crossesAt val="1"/>
        <c:crossBetween val="between"/>
        <c:majorUnit val="10"/>
      </c:valAx>
      <c:catAx>
        <c:axId val="288398336"/>
        <c:scaling>
          <c:orientation val="minMax"/>
        </c:scaling>
        <c:delete val="0"/>
        <c:axPos val="b"/>
        <c:majorTickMark val="none"/>
        <c:minorTickMark val="none"/>
        <c:tickLblPos val="none"/>
        <c:crossAx val="259614400"/>
        <c:crossesAt val="0"/>
        <c:auto val="1"/>
        <c:lblAlgn val="ctr"/>
        <c:lblOffset val="100"/>
        <c:noMultiLvlLbl val="0"/>
      </c:catAx>
      <c:valAx>
        <c:axId val="259614400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8398336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B5-4836-9E03-39C56EB80D07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1B5-4836-9E03-39C56EB80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6049280"/>
        <c:axId val="259616128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B5-4836-9E03-39C56EB80D0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1B5-4836-9E03-39C56EB80D07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1B5-4836-9E03-39C56EB80D0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1B5-4836-9E03-39C56EB80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048768"/>
        <c:axId val="259615552"/>
      </c:lineChart>
      <c:catAx>
        <c:axId val="28604876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615552"/>
        <c:crossesAt val="100"/>
        <c:auto val="1"/>
        <c:lblAlgn val="ctr"/>
        <c:lblOffset val="200"/>
        <c:noMultiLvlLbl val="0"/>
      </c:catAx>
      <c:valAx>
        <c:axId val="25961555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048768"/>
        <c:crosses val="autoZero"/>
        <c:crossBetween val="between"/>
        <c:majorUnit val="10"/>
      </c:valAx>
      <c:catAx>
        <c:axId val="286049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259616128"/>
        <c:crossesAt val="0"/>
        <c:auto val="1"/>
        <c:lblAlgn val="ctr"/>
        <c:lblOffset val="100"/>
        <c:noMultiLvlLbl val="0"/>
      </c:catAx>
      <c:valAx>
        <c:axId val="25961612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04928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15-4BFB-81DD-4A85E25B9B6B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115-4BFB-81DD-4A85E25B9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6051840"/>
        <c:axId val="259618432"/>
      </c:barChart>
      <c:catAx>
        <c:axId val="2860518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618432"/>
        <c:crosses val="autoZero"/>
        <c:auto val="1"/>
        <c:lblAlgn val="ctr"/>
        <c:lblOffset val="200"/>
        <c:noMultiLvlLbl val="0"/>
      </c:catAx>
      <c:valAx>
        <c:axId val="25961843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051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A-4CE1-BBAC-03438100B077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BA-4CE1-BBAC-03438100B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86275072"/>
        <c:axId val="259620160"/>
      </c:barChart>
      <c:catAx>
        <c:axId val="2862750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620160"/>
        <c:crosses val="autoZero"/>
        <c:auto val="1"/>
        <c:lblAlgn val="ctr"/>
        <c:lblOffset val="200"/>
        <c:noMultiLvlLbl val="0"/>
      </c:catAx>
      <c:valAx>
        <c:axId val="259620160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275072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CE-4803-A0C1-61BD3E42A727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CE-4803-A0C1-61BD3E42A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6727168"/>
        <c:axId val="286377664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CE-4803-A0C1-61BD3E42A72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8CE-4803-A0C1-61BD3E42A727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CE-4803-A0C1-61BD3E42A72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8CE-4803-A0C1-61BD3E42A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726656"/>
        <c:axId val="286377088"/>
      </c:lineChart>
      <c:catAx>
        <c:axId val="2867266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286377088"/>
        <c:crossesAt val="100"/>
        <c:auto val="1"/>
        <c:lblAlgn val="ctr"/>
        <c:lblOffset val="100"/>
        <c:noMultiLvlLbl val="0"/>
      </c:catAx>
      <c:valAx>
        <c:axId val="286377088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726656"/>
        <c:crosses val="autoZero"/>
        <c:crossBetween val="between"/>
        <c:majorUnit val="10"/>
      </c:valAx>
      <c:catAx>
        <c:axId val="28672716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377664"/>
        <c:crossesAt val="0"/>
        <c:auto val="1"/>
        <c:lblAlgn val="ctr"/>
        <c:lblOffset val="200"/>
        <c:noMultiLvlLbl val="0"/>
      </c:catAx>
      <c:valAx>
        <c:axId val="28637766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72716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12-48E8-A581-AEB25406194B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D12-48E8-A581-AEB254061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9916288"/>
        <c:axId val="286379968"/>
      </c:barChart>
      <c:catAx>
        <c:axId val="2599162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379968"/>
        <c:crosses val="autoZero"/>
        <c:auto val="1"/>
        <c:lblAlgn val="ctr"/>
        <c:lblOffset val="200"/>
        <c:noMultiLvlLbl val="0"/>
      </c:catAx>
      <c:valAx>
        <c:axId val="2863799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916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1F-4301-9568-A56619F023D2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1F-4301-9568-A56619F02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59917824"/>
        <c:axId val="286381696"/>
      </c:barChart>
      <c:catAx>
        <c:axId val="2599178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381696"/>
        <c:crosses val="autoZero"/>
        <c:auto val="1"/>
        <c:lblAlgn val="ctr"/>
        <c:lblOffset val="200"/>
        <c:noMultiLvlLbl val="0"/>
      </c:catAx>
      <c:valAx>
        <c:axId val="286381696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991782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95-4893-B241-34E4AB8BA303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95-4893-B241-34E4AB8BA303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95-4893-B241-34E4AB8BA30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095-4893-B241-34E4AB8BA303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095-4893-B241-34E4AB8BA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7137280"/>
        <c:axId val="258949120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95-4893-B241-34E4AB8BA30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095-4893-B241-34E4AB8BA303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95-4893-B241-34E4AB8BA30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A095-4893-B241-34E4AB8BA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136768"/>
        <c:axId val="286383424"/>
      </c:lineChart>
      <c:catAx>
        <c:axId val="28713676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6383424"/>
        <c:crossesAt val="100"/>
        <c:auto val="1"/>
        <c:lblAlgn val="ctr"/>
        <c:lblOffset val="200"/>
        <c:noMultiLvlLbl val="0"/>
      </c:catAx>
      <c:valAx>
        <c:axId val="286383424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7136768"/>
        <c:crosses val="autoZero"/>
        <c:crossBetween val="between"/>
        <c:majorUnit val="2"/>
      </c:valAx>
      <c:catAx>
        <c:axId val="287137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258949120"/>
        <c:crossesAt val="0"/>
        <c:auto val="1"/>
        <c:lblAlgn val="ctr"/>
        <c:lblOffset val="100"/>
        <c:noMultiLvlLbl val="0"/>
      </c:catAx>
      <c:valAx>
        <c:axId val="25894912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713728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6990720"/>
        <c:axId val="30872428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90720"/>
        <c:axId val="308724288"/>
      </c:lineChart>
      <c:dateAx>
        <c:axId val="2569907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8724288"/>
        <c:crosses val="autoZero"/>
        <c:auto val="0"/>
        <c:lblOffset val="300"/>
        <c:baseTimeUnit val="days"/>
      </c:dateAx>
      <c:valAx>
        <c:axId val="30872428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99072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7B-4E0F-9A53-4A8AE0780A88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7B-4E0F-9A53-4A8AE0780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7714816"/>
        <c:axId val="258951424"/>
      </c:barChart>
      <c:catAx>
        <c:axId val="287714816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8951424"/>
        <c:crosses val="autoZero"/>
        <c:auto val="1"/>
        <c:lblAlgn val="ctr"/>
        <c:lblOffset val="200"/>
        <c:noMultiLvlLbl val="0"/>
      </c:catAx>
      <c:valAx>
        <c:axId val="25895142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7714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DC-45E4-89A3-CA6579EDE8F7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DC-45E4-89A3-CA6579EDE8F7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4DC-45E4-89A3-CA6579EDE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7869440"/>
        <c:axId val="258953152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4DC-45E4-89A3-CA6579EDE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869440"/>
        <c:axId val="258953152"/>
      </c:lineChart>
      <c:catAx>
        <c:axId val="2878694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8953152"/>
        <c:crosses val="autoZero"/>
        <c:auto val="1"/>
        <c:lblAlgn val="ctr"/>
        <c:lblOffset val="200"/>
        <c:noMultiLvlLbl val="0"/>
      </c:catAx>
      <c:valAx>
        <c:axId val="25895315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786944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8F-4DCF-A10C-3517910FC94C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8F-4DCF-A10C-3517910FC94C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8F-4DCF-A10C-3517910FC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8548352"/>
        <c:axId val="258956032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8F-4DCF-A10C-3517910FC9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98F-4DCF-A10C-3517910FC94C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8F-4DCF-A10C-3517910FC9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398F-4DCF-A10C-3517910FC94C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8F-4DCF-A10C-3517910FC9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398F-4DCF-A10C-3517910FC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547840"/>
        <c:axId val="258955456"/>
      </c:lineChart>
      <c:catAx>
        <c:axId val="2885478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8955456"/>
        <c:crossesAt val="100"/>
        <c:auto val="1"/>
        <c:lblAlgn val="ctr"/>
        <c:lblOffset val="200"/>
        <c:noMultiLvlLbl val="0"/>
      </c:catAx>
      <c:valAx>
        <c:axId val="258955456"/>
        <c:scaling>
          <c:orientation val="minMax"/>
          <c:max val="13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8547840"/>
        <c:crossesAt val="1"/>
        <c:crossBetween val="between"/>
        <c:majorUnit val="10"/>
      </c:valAx>
      <c:catAx>
        <c:axId val="288548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8956032"/>
        <c:crossesAt val="0"/>
        <c:auto val="1"/>
        <c:lblAlgn val="ctr"/>
        <c:lblOffset val="100"/>
        <c:noMultiLvlLbl val="0"/>
      </c:catAx>
      <c:valAx>
        <c:axId val="25895603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8548352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AD-49A2-A35D-FAC77DDB7D3A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AD-49A2-A35D-FAC77DDB7D3A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AD-49A2-A35D-FAC77DDB7D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8AD-49A2-A35D-FAC77DDB7D3A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8AD-49A2-A35D-FAC77DDB7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1827968"/>
        <c:axId val="308373184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AD-49A2-A35D-FAC77DDB7D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8AD-49A2-A35D-FAC77DDB7D3A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AD-49A2-A35D-FAC77DDB7D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28AD-49A2-A35D-FAC77DDB7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827456"/>
        <c:axId val="308372608"/>
      </c:lineChart>
      <c:catAx>
        <c:axId val="3118274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08372608"/>
        <c:crossesAt val="100"/>
        <c:auto val="1"/>
        <c:lblAlgn val="ctr"/>
        <c:lblOffset val="100"/>
        <c:noMultiLvlLbl val="0"/>
      </c:catAx>
      <c:valAx>
        <c:axId val="308372608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827456"/>
        <c:crosses val="autoZero"/>
        <c:crossBetween val="between"/>
        <c:majorUnit val="2"/>
      </c:valAx>
      <c:catAx>
        <c:axId val="31182796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8373184"/>
        <c:crossesAt val="0"/>
        <c:auto val="1"/>
        <c:lblAlgn val="ctr"/>
        <c:lblOffset val="100"/>
        <c:noMultiLvlLbl val="0"/>
      </c:catAx>
      <c:valAx>
        <c:axId val="30837318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82796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4AC-4EBB-A38D-E18AF6F9989B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AC-4EBB-A38D-E18AF6F9989B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4AC-4EBB-A38D-E18AF6F9989B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4AC-4EBB-A38D-E18AF6F99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547328"/>
        <c:axId val="308376064"/>
      </c:lineChart>
      <c:catAx>
        <c:axId val="2885473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8376064"/>
        <c:crosses val="autoZero"/>
        <c:auto val="1"/>
        <c:lblAlgn val="ctr"/>
        <c:lblOffset val="100"/>
        <c:tickLblSkip val="3"/>
        <c:noMultiLvlLbl val="0"/>
      </c:catAx>
      <c:valAx>
        <c:axId val="308376064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8547328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7B-45F5-8BE5-5E81FDF597B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7B-45F5-8BE5-5E81FDF597BA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7B-45F5-8BE5-5E81FDF597B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F7B-45F5-8BE5-5E81FDF59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535104"/>
        <c:axId val="308378368"/>
      </c:lineChart>
      <c:catAx>
        <c:axId val="3115351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8378368"/>
        <c:crosses val="autoZero"/>
        <c:auto val="1"/>
        <c:lblAlgn val="ctr"/>
        <c:lblOffset val="100"/>
        <c:tickLblSkip val="3"/>
        <c:noMultiLvlLbl val="0"/>
      </c:catAx>
      <c:valAx>
        <c:axId val="308378368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535104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5F-4410-AC2D-AD50B8456C3C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5F-4410-AC2D-AD50B8456C3C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5F-4410-AC2D-AD50B8456C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-5.4865364056389527</c:v>
                </c:pt>
                <c:pt idx="1">
                  <c:v>6.5299946404178355</c:v>
                </c:pt>
                <c:pt idx="2">
                  <c:v>3.4307298337092451</c:v>
                </c:pt>
                <c:pt idx="3">
                  <c:v>-3.1138146274895417</c:v>
                </c:pt>
                <c:pt idx="4">
                  <c:v>6.6028021736896925E-2</c:v>
                </c:pt>
                <c:pt idx="5">
                  <c:v>0.87702085427803222</c:v>
                </c:pt>
                <c:pt idx="6">
                  <c:v>1.065357673285261</c:v>
                </c:pt>
                <c:pt idx="7">
                  <c:v>1.0684349149508554</c:v>
                </c:pt>
                <c:pt idx="8">
                  <c:v>2.7025075868491788</c:v>
                </c:pt>
                <c:pt idx="9">
                  <c:v>2.1916849926921333</c:v>
                </c:pt>
                <c:pt idx="10">
                  <c:v>1.5693812555027886</c:v>
                </c:pt>
                <c:pt idx="11">
                  <c:v>-8.3331825791861043</c:v>
                </c:pt>
                <c:pt idx="12">
                  <c:v>6.5314896620954466</c:v>
                </c:pt>
                <c:pt idx="13">
                  <c:v>2.3073571897292755</c:v>
                </c:pt>
                <c:pt idx="14">
                  <c:v>2.5818011576972832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D5F-4410-AC2D-AD50B8456C3C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D5F-4410-AC2D-AD50B8456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1772672"/>
        <c:axId val="311575104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Bologna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96.899071155279188</c:v>
                </c:pt>
                <c:pt idx="1">
                  <c:v>103.22657530833358</c:v>
                </c:pt>
                <c:pt idx="2">
                  <c:v>106.76800022375292</c:v>
                </c:pt>
                <c:pt idx="3">
                  <c:v>103.44344261530765</c:v>
                </c:pt>
                <c:pt idx="4">
                  <c:v>103.51174427408307</c:v>
                </c:pt>
                <c:pt idx="5">
                  <c:v>104.41956385799374</c:v>
                </c:pt>
                <c:pt idx="6">
                  <c:v>105.53200569396587</c:v>
                </c:pt>
                <c:pt idx="7">
                  <c:v>106.65954648924814</c:v>
                </c:pt>
                <c:pt idx="8">
                  <c:v>109.54202882521898</c:v>
                </c:pt>
                <c:pt idx="9">
                  <c:v>111.94284503167181</c:v>
                </c:pt>
                <c:pt idx="10">
                  <c:v>113.6996550584754</c:v>
                </c:pt>
                <c:pt idx="11">
                  <c:v>104.22485521054783</c:v>
                </c:pt>
                <c:pt idx="12">
                  <c:v>111.0322908539587</c:v>
                </c:pt>
                <c:pt idx="13">
                  <c:v>113.59420239989863</c:v>
                </c:pt>
                <c:pt idx="14">
                  <c:v>116.52697883253622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D5F-4410-AC2D-AD50B8456C3C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D5F-4410-AC2D-AD50B8456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772160"/>
        <c:axId val="311574528"/>
      </c:lineChart>
      <c:catAx>
        <c:axId val="31177216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574528"/>
        <c:crossesAt val="100"/>
        <c:auto val="1"/>
        <c:lblAlgn val="ctr"/>
        <c:lblOffset val="200"/>
        <c:noMultiLvlLbl val="0"/>
      </c:catAx>
      <c:valAx>
        <c:axId val="311574528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772160"/>
        <c:crosses val="autoZero"/>
        <c:crossBetween val="between"/>
        <c:majorUnit val="5"/>
      </c:valAx>
      <c:catAx>
        <c:axId val="311772672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11575104"/>
        <c:crossesAt val="0"/>
        <c:auto val="1"/>
        <c:lblAlgn val="ctr"/>
        <c:lblOffset val="100"/>
        <c:noMultiLvlLbl val="0"/>
      </c:catAx>
      <c:valAx>
        <c:axId val="311575104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77267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9.0648771591503419</c:v>
                </c:pt>
                <c:pt idx="1">
                  <c:v>-1.3387145381550725</c:v>
                </c:pt>
                <c:pt idx="2">
                  <c:v>1.920088504673223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D4-48D0-8BD2-F778D1C4AD65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20.399211889629186</c:v>
                </c:pt>
                <c:pt idx="1">
                  <c:v>8.1236274266448305</c:v>
                </c:pt>
                <c:pt idx="2">
                  <c:v>5.65281186759099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3D4-48D0-8BD2-F778D1C4AD65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5.2030235825387683</c:v>
                </c:pt>
                <c:pt idx="1">
                  <c:v>3.3351214625954473</c:v>
                </c:pt>
                <c:pt idx="2">
                  <c:v>2.6671438287694915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3D4-48D0-8BD2-F778D1C4A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1986688"/>
        <c:axId val="311577408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6.5314896620954466</c:v>
                </c:pt>
                <c:pt idx="1">
                  <c:v>2.3073571897292755</c:v>
                </c:pt>
                <c:pt idx="2">
                  <c:v>2.5818011576972832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3D4-48D0-8BD2-F778D1C4A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986688"/>
        <c:axId val="311577408"/>
      </c:lineChart>
      <c:catAx>
        <c:axId val="31198668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577408"/>
        <c:crosses val="autoZero"/>
        <c:auto val="1"/>
        <c:lblAlgn val="ctr"/>
        <c:lblOffset val="200"/>
        <c:noMultiLvlLbl val="0"/>
      </c:catAx>
      <c:valAx>
        <c:axId val="31157740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986688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-22.260894760433491</c:v>
                </c:pt>
                <c:pt idx="1">
                  <c:v>15.888673808278785</c:v>
                </c:pt>
                <c:pt idx="2">
                  <c:v>4.3618841558497934</c:v>
                </c:pt>
                <c:pt idx="3">
                  <c:v>-3.3602093997124771</c:v>
                </c:pt>
                <c:pt idx="4">
                  <c:v>-0.36782205772373233</c:v>
                </c:pt>
                <c:pt idx="5">
                  <c:v>0.60347160733376093</c:v>
                </c:pt>
                <c:pt idx="6">
                  <c:v>2.9265847815036938</c:v>
                </c:pt>
                <c:pt idx="7">
                  <c:v>2.1700914910431024</c:v>
                </c:pt>
                <c:pt idx="8">
                  <c:v>5.2040429171564595</c:v>
                </c:pt>
                <c:pt idx="9">
                  <c:v>7.0248622214534207</c:v>
                </c:pt>
                <c:pt idx="10">
                  <c:v>2.9911722004173802</c:v>
                </c:pt>
                <c:pt idx="11">
                  <c:v>-12.096204009838107</c:v>
                </c:pt>
                <c:pt idx="12">
                  <c:v>9.0648771591503419</c:v>
                </c:pt>
                <c:pt idx="13">
                  <c:v>-1.3387145381550725</c:v>
                </c:pt>
                <c:pt idx="14">
                  <c:v>1.920088504673223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62-4DA3-8642-E2E6FFD30432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-6.6840078430933652</c:v>
                </c:pt>
                <c:pt idx="1">
                  <c:v>-4.2741994978383264</c:v>
                </c:pt>
                <c:pt idx="2">
                  <c:v>-5.2619917527447324</c:v>
                </c:pt>
                <c:pt idx="3">
                  <c:v>-5.8852645707619056</c:v>
                </c:pt>
                <c:pt idx="4">
                  <c:v>-8.5445186688007269</c:v>
                </c:pt>
                <c:pt idx="5">
                  <c:v>-7.2340012537902894</c:v>
                </c:pt>
                <c:pt idx="6">
                  <c:v>-0.14555420801947161</c:v>
                </c:pt>
                <c:pt idx="7">
                  <c:v>-1.1001846916927738</c:v>
                </c:pt>
                <c:pt idx="8">
                  <c:v>5.5642908378107814</c:v>
                </c:pt>
                <c:pt idx="9">
                  <c:v>3.5460926201816179</c:v>
                </c:pt>
                <c:pt idx="10">
                  <c:v>-3.8907934627030127</c:v>
                </c:pt>
                <c:pt idx="11">
                  <c:v>-0.43606401048659205</c:v>
                </c:pt>
                <c:pt idx="12">
                  <c:v>20.399211889629186</c:v>
                </c:pt>
                <c:pt idx="13">
                  <c:v>8.1236274266448305</c:v>
                </c:pt>
                <c:pt idx="14">
                  <c:v>5.65281186759099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62-4DA3-8642-E2E6FFD30432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0.63708685299470602</c:v>
                </c:pt>
                <c:pt idx="1">
                  <c:v>4.6958567040660704</c:v>
                </c:pt>
                <c:pt idx="2">
                  <c:v>3.5472560426872635</c:v>
                </c:pt>
                <c:pt idx="3">
                  <c:v>-2.7875171702930635</c:v>
                </c:pt>
                <c:pt idx="4">
                  <c:v>0.63789326584988704</c:v>
                </c:pt>
                <c:pt idx="5">
                  <c:v>1.3039110961327705</c:v>
                </c:pt>
                <c:pt idx="6">
                  <c:v>0.59177512902375273</c:v>
                </c:pt>
                <c:pt idx="7">
                  <c:v>0.66516749909351081</c:v>
                </c:pt>
                <c:pt idx="8">
                  <c:v>1.9651853367511851</c:v>
                </c:pt>
                <c:pt idx="9">
                  <c:v>0.55600655704493018</c:v>
                </c:pt>
                <c:pt idx="10">
                  <c:v>1.4342244597731257</c:v>
                </c:pt>
                <c:pt idx="11">
                  <c:v>-7.4325883061922005</c:v>
                </c:pt>
                <c:pt idx="12">
                  <c:v>5.2030235825387683</c:v>
                </c:pt>
                <c:pt idx="13">
                  <c:v>3.3351214625954473</c:v>
                </c:pt>
                <c:pt idx="14">
                  <c:v>2.6671438287694915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462-4DA3-8642-E2E6FFD30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1987712"/>
        <c:axId val="311580288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462-4DA3-8642-E2E6FFD3043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78.51034251124463</c:v>
                </c:pt>
                <c:pt idx="1">
                  <c:v>90.984594738618739</c:v>
                </c:pt>
                <c:pt idx="2">
                  <c:v>94.953237360786687</c:v>
                </c:pt>
                <c:pt idx="3">
                  <c:v>91.762609753658225</c:v>
                </c:pt>
                <c:pt idx="4">
                  <c:v>91.425086634241325</c:v>
                </c:pt>
                <c:pt idx="5">
                  <c:v>91.976811074059285</c:v>
                </c:pt>
                <c:pt idx="6">
                  <c:v>94.668590429465098</c:v>
                </c:pt>
                <c:pt idx="7">
                  <c:v>96.72298545506537</c:v>
                </c:pt>
                <c:pt idx="8">
                  <c:v>101.75649112890198</c:v>
                </c:pt>
                <c:pt idx="9">
                  <c:v>108.9047444320928</c:v>
                </c:pt>
                <c:pt idx="10">
                  <c:v>112.16227287248115</c:v>
                </c:pt>
                <c:pt idx="11">
                  <c:v>98.594895523754531</c:v>
                </c:pt>
                <c:pt idx="12">
                  <c:v>107.53240168817548</c:v>
                </c:pt>
                <c:pt idx="13">
                  <c:v>106.09284979354858</c:v>
                </c:pt>
                <c:pt idx="14">
                  <c:v>108.12992640671473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462-4DA3-8642-E2E6FFD30432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462-4DA3-8642-E2E6FFD3043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116.76231968561478</c:v>
                </c:pt>
                <c:pt idx="1">
                  <c:v>111.77166520394786</c:v>
                </c:pt>
                <c:pt idx="2">
                  <c:v>105.89024939901067</c:v>
                </c:pt>
                <c:pt idx="3">
                  <c:v>99.658328067239282</c:v>
                </c:pt>
                <c:pt idx="4">
                  <c:v>91.143003620519337</c:v>
                </c:pt>
                <c:pt idx="5">
                  <c:v>84.549717595868842</c:v>
                </c:pt>
                <c:pt idx="6">
                  <c:v>84.426651924039476</c:v>
                </c:pt>
                <c:pt idx="7">
                  <c:v>83.497802823862457</c:v>
                </c:pt>
                <c:pt idx="8">
                  <c:v>88.143863416163938</c:v>
                </c:pt>
                <c:pt idx="9">
                  <c:v>91.269526451907481</c:v>
                </c:pt>
                <c:pt idx="10">
                  <c:v>87.718417683276684</c:v>
                </c:pt>
                <c:pt idx="11">
                  <c:v>87.3359092331916</c:v>
                </c:pt>
                <c:pt idx="12">
                  <c:v>105.15174641340455</c:v>
                </c:pt>
                <c:pt idx="13">
                  <c:v>113.69388252463993</c:v>
                </c:pt>
                <c:pt idx="14">
                  <c:v>120.12078380871773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462-4DA3-8642-E2E6FFD30432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462-4DA3-8642-E2E6FFD3043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102.63451435854668</c:v>
                </c:pt>
                <c:pt idx="1">
                  <c:v>107.45408408173815</c:v>
                </c:pt>
                <c:pt idx="2">
                  <c:v>111.26575557244186</c:v>
                </c:pt>
                <c:pt idx="3">
                  <c:v>108.16420353120373</c:v>
                </c:pt>
                <c:pt idx="4">
                  <c:v>108.85417570158944</c:v>
                </c:pt>
                <c:pt idx="5">
                  <c:v>110.27353737716632</c:v>
                </c:pt>
                <c:pt idx="6">
                  <c:v>110.9261087452591</c:v>
                </c:pt>
                <c:pt idx="7">
                  <c:v>111.6639531686417</c:v>
                </c:pt>
                <c:pt idx="8">
                  <c:v>113.85835680274857</c:v>
                </c:pt>
                <c:pt idx="9">
                  <c:v>114.49141673231544</c:v>
                </c:pt>
                <c:pt idx="10">
                  <c:v>116.1334806354311</c:v>
                </c:pt>
                <c:pt idx="11">
                  <c:v>107.50175713414808</c:v>
                </c:pt>
                <c:pt idx="12">
                  <c:v>113.09509890948134</c:v>
                </c:pt>
                <c:pt idx="13">
                  <c:v>116.86695782635501</c:v>
                </c:pt>
                <c:pt idx="14">
                  <c:v>119.98396767989128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2462-4DA3-8642-E2E6FFD30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931904"/>
        <c:axId val="311579712"/>
      </c:lineChart>
      <c:catAx>
        <c:axId val="31193190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579712"/>
        <c:crossesAt val="100"/>
        <c:auto val="1"/>
        <c:lblAlgn val="ctr"/>
        <c:lblOffset val="200"/>
        <c:noMultiLvlLbl val="0"/>
      </c:catAx>
      <c:valAx>
        <c:axId val="311579712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931904"/>
        <c:crossesAt val="1"/>
        <c:crossBetween val="between"/>
        <c:majorUnit val="20"/>
      </c:valAx>
      <c:catAx>
        <c:axId val="31198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311580288"/>
        <c:crossesAt val="0"/>
        <c:auto val="1"/>
        <c:lblAlgn val="ctr"/>
        <c:lblOffset val="100"/>
        <c:noMultiLvlLbl val="0"/>
      </c:catAx>
      <c:valAx>
        <c:axId val="311580288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987712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1.0807012635751139</c:v>
                </c:pt>
                <c:pt idx="1">
                  <c:v>1.0188860255570866</c:v>
                </c:pt>
                <c:pt idx="2">
                  <c:v>1.1083160178734157</c:v>
                </c:pt>
                <c:pt idx="3">
                  <c:v>1.0402631640915323</c:v>
                </c:pt>
                <c:pt idx="4">
                  <c:v>1.0664034315036923</c:v>
                </c:pt>
                <c:pt idx="5">
                  <c:v>1.1110676110220388</c:v>
                </c:pt>
                <c:pt idx="6">
                  <c:v>1.0771951381746785</c:v>
                </c:pt>
                <c:pt idx="7">
                  <c:v>1.1869737478891116</c:v>
                </c:pt>
                <c:pt idx="8">
                  <c:v>1.0507263895496664</c:v>
                </c:pt>
                <c:pt idx="9">
                  <c:v>1.0307520928805736</c:v>
                </c:pt>
                <c:pt idx="10">
                  <c:v>0.95585347003158283</c:v>
                </c:pt>
                <c:pt idx="11">
                  <c:v>1.0271277426252865</c:v>
                </c:pt>
                <c:pt idx="12">
                  <c:v>0.89140405033705949</c:v>
                </c:pt>
                <c:pt idx="13">
                  <c:v>0.84760360409279201</c:v>
                </c:pt>
                <c:pt idx="14">
                  <c:v>0.81975753120536088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65-4E85-ADDD-495E6446E909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65-4E85-ADDD-495E6446E909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65-4E85-ADDD-495E6446E909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65-4E85-ADDD-495E6446E909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65-4E85-ADDD-495E6446E909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65-4E85-ADDD-495E6446E909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65-4E85-ADDD-495E6446E909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65-4E85-ADDD-495E6446E909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865-4E85-ADDD-495E6446E90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65-4E85-ADDD-495E6446E909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65-4E85-ADDD-495E6446E909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65-4E85-ADDD-495E6446E909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20.765219512453736</c:v>
                </c:pt>
                <c:pt idx="1">
                  <c:v>22.58944777720885</c:v>
                </c:pt>
                <c:pt idx="2">
                  <c:v>22.792813469071742</c:v>
                </c:pt>
                <c:pt idx="3">
                  <c:v>22.734848238410226</c:v>
                </c:pt>
                <c:pt idx="4">
                  <c:v>22.636278165132044</c:v>
                </c:pt>
                <c:pt idx="5">
                  <c:v>22.574895138618622</c:v>
                </c:pt>
                <c:pt idx="6">
                  <c:v>22.990636078585553</c:v>
                </c:pt>
                <c:pt idx="7">
                  <c:v>23.241236431166758</c:v>
                </c:pt>
                <c:pt idx="8">
                  <c:v>23.807325569773468</c:v>
                </c:pt>
                <c:pt idx="9">
                  <c:v>24.933298038372691</c:v>
                </c:pt>
                <c:pt idx="10">
                  <c:v>25.282319928036845</c:v>
                </c:pt>
                <c:pt idx="11">
                  <c:v>24.244453507202639</c:v>
                </c:pt>
                <c:pt idx="12">
                  <c:v>24.821002240191302</c:v>
                </c:pt>
                <c:pt idx="13">
                  <c:v>23.93642114053603</c:v>
                </c:pt>
                <c:pt idx="14">
                  <c:v>23.782017215492282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E865-4E85-ADDD-495E6446E909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65-4E85-ADDD-495E6446E909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65-4E85-ADDD-495E6446E909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65-4E85-ADDD-495E6446E909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65-4E85-ADDD-495E6446E909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865-4E85-ADDD-495E6446E909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65-4E85-ADDD-495E6446E909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65-4E85-ADDD-495E6446E909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65-4E85-ADDD-495E6446E90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65-4E85-ADDD-495E6446E909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65-4E85-ADDD-495E6446E909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65-4E85-ADDD-495E6446E909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4.9503021728840366</c:v>
                </c:pt>
                <c:pt idx="1">
                  <c:v>4.4482461472604466</c:v>
                </c:pt>
                <c:pt idx="2">
                  <c:v>4.074398207017552</c:v>
                </c:pt>
                <c:pt idx="3">
                  <c:v>3.957849179555152</c:v>
                </c:pt>
                <c:pt idx="4">
                  <c:v>3.6172815980452437</c:v>
                </c:pt>
                <c:pt idx="5">
                  <c:v>3.3264338830315681</c:v>
                </c:pt>
                <c:pt idx="6">
                  <c:v>3.2865783043835513</c:v>
                </c:pt>
                <c:pt idx="7">
                  <c:v>3.216058382355933</c:v>
                </c:pt>
                <c:pt idx="8">
                  <c:v>3.305673156415446</c:v>
                </c:pt>
                <c:pt idx="9">
                  <c:v>3.3494852232911065</c:v>
                </c:pt>
                <c:pt idx="10">
                  <c:v>3.1694233354549315</c:v>
                </c:pt>
                <c:pt idx="11">
                  <c:v>3.4424699250358586</c:v>
                </c:pt>
                <c:pt idx="12">
                  <c:v>3.8905929809365967</c:v>
                </c:pt>
                <c:pt idx="13">
                  <c:v>4.1117768799303818</c:v>
                </c:pt>
                <c:pt idx="14">
                  <c:v>4.2348719191327815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E865-4E85-ADDD-495E6446E909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65-4E85-ADDD-495E6446E909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E865-4E85-ADDD-495E6446E909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E865-4E85-ADDD-495E6446E909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E865-4E85-ADDD-495E6446E909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E865-4E85-ADDD-495E6446E909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E865-4E85-ADDD-495E6446E909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E865-4E85-ADDD-495E6446E909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E865-4E85-ADDD-495E6446E90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E865-4E85-ADDD-495E6446E909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E865-4E85-ADDD-495E6446E909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E865-4E85-ADDD-495E6446E909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73.203777051087116</c:v>
                </c:pt>
                <c:pt idx="1">
                  <c:v>71.943420049973611</c:v>
                </c:pt>
                <c:pt idx="2">
                  <c:v>72.024472306037296</c:v>
                </c:pt>
                <c:pt idx="3">
                  <c:v>72.267039417943082</c:v>
                </c:pt>
                <c:pt idx="4">
                  <c:v>72.68003680531902</c:v>
                </c:pt>
                <c:pt idx="5">
                  <c:v>72.987603367327765</c:v>
                </c:pt>
                <c:pt idx="6">
                  <c:v>72.645590478856221</c:v>
                </c:pt>
                <c:pt idx="7">
                  <c:v>72.355731438588194</c:v>
                </c:pt>
                <c:pt idx="8">
                  <c:v>71.836274884261414</c:v>
                </c:pt>
                <c:pt idx="9">
                  <c:v>70.686464645455644</c:v>
                </c:pt>
                <c:pt idx="10">
                  <c:v>70.592403266476637</c:v>
                </c:pt>
                <c:pt idx="11">
                  <c:v>71.285948825136217</c:v>
                </c:pt>
                <c:pt idx="12">
                  <c:v>70.397000728535048</c:v>
                </c:pt>
                <c:pt idx="13">
                  <c:v>71.104198375440802</c:v>
                </c:pt>
                <c:pt idx="14">
                  <c:v>71.163353334169585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E865-4E85-ADDD-495E6446E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933952"/>
        <c:axId val="312901632"/>
      </c:areaChart>
      <c:catAx>
        <c:axId val="31193395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901632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31290163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933952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1043328"/>
        <c:axId val="30872774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043328"/>
        <c:axId val="308727744"/>
      </c:lineChart>
      <c:dateAx>
        <c:axId val="2910433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8727744"/>
        <c:crosses val="autoZero"/>
        <c:auto val="0"/>
        <c:lblOffset val="300"/>
        <c:baseTimeUnit val="days"/>
      </c:dateAx>
      <c:valAx>
        <c:axId val="30872774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104332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12-476B-998A-EA0509B07263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12-476B-998A-EA0509B07263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12-476B-998A-EA0509B072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-23.336134389884865</c:v>
                </c:pt>
                <c:pt idx="1">
                  <c:v>14.066496096647141</c:v>
                </c:pt>
                <c:pt idx="2">
                  <c:v>8.7310547814609674</c:v>
                </c:pt>
                <c:pt idx="3">
                  <c:v>-3.1975247001880813E-2</c:v>
                </c:pt>
                <c:pt idx="4">
                  <c:v>2.3277215067248891</c:v>
                </c:pt>
                <c:pt idx="5">
                  <c:v>4.856204404600617</c:v>
                </c:pt>
                <c:pt idx="6">
                  <c:v>6.4715760481789175</c:v>
                </c:pt>
                <c:pt idx="7">
                  <c:v>1.3634064815252644</c:v>
                </c:pt>
                <c:pt idx="8">
                  <c:v>4.9523634977958642</c:v>
                </c:pt>
                <c:pt idx="9">
                  <c:v>6.0775700463000515</c:v>
                </c:pt>
                <c:pt idx="10">
                  <c:v>9.1382593514839563</c:v>
                </c:pt>
                <c:pt idx="11">
                  <c:v>-6.6255729322557517</c:v>
                </c:pt>
                <c:pt idx="12">
                  <c:v>10.511317749527581</c:v>
                </c:pt>
                <c:pt idx="13">
                  <c:v>2.3624360646872011</c:v>
                </c:pt>
                <c:pt idx="14">
                  <c:v>2.6134067669142835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412-476B-998A-EA0509B07263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412-476B-998A-EA0509B07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2652800"/>
        <c:axId val="312904512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Bologna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102.30662676577975</c:v>
                </c:pt>
                <c:pt idx="1">
                  <c:v>116.69758442639954</c:v>
                </c:pt>
                <c:pt idx="2">
                  <c:v>126.88651445131013</c:v>
                </c:pt>
                <c:pt idx="3">
                  <c:v>126.84594217490223</c:v>
                </c:pt>
                <c:pt idx="4">
                  <c:v>129.79856245131526</c:v>
                </c:pt>
                <c:pt idx="5">
                  <c:v>136.1018459581843</c:v>
                </c:pt>
                <c:pt idx="6">
                  <c:v>144.90978042234352</c:v>
                </c:pt>
                <c:pt idx="7">
                  <c:v>146.88548976098576</c:v>
                </c:pt>
                <c:pt idx="8">
                  <c:v>154.1597931394675</c:v>
                </c:pt>
                <c:pt idx="9">
                  <c:v>163.52896255074992</c:v>
                </c:pt>
                <c:pt idx="10">
                  <c:v>178.47266326342853</c:v>
                </c:pt>
                <c:pt idx="11">
                  <c:v>166.64782679477085</c:v>
                </c:pt>
                <c:pt idx="12">
                  <c:v>184.16470939185155</c:v>
                </c:pt>
                <c:pt idx="13">
                  <c:v>188.51548290495106</c:v>
                </c:pt>
                <c:pt idx="14">
                  <c:v>193.44215929187015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412-476B-998A-EA0509B07263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412-476B-998A-EA0509B07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652288"/>
        <c:axId val="312903936"/>
      </c:lineChart>
      <c:catAx>
        <c:axId val="31265228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903936"/>
        <c:crossesAt val="100"/>
        <c:auto val="1"/>
        <c:lblAlgn val="ctr"/>
        <c:lblOffset val="100"/>
        <c:noMultiLvlLbl val="0"/>
      </c:catAx>
      <c:valAx>
        <c:axId val="312903936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652288"/>
        <c:crosses val="autoZero"/>
        <c:crossBetween val="between"/>
      </c:valAx>
      <c:catAx>
        <c:axId val="3126528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12904512"/>
        <c:crossesAt val="0"/>
        <c:auto val="1"/>
        <c:lblAlgn val="ctr"/>
        <c:lblOffset val="100"/>
        <c:noMultiLvlLbl val="0"/>
      </c:catAx>
      <c:valAx>
        <c:axId val="31290451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65280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10.511317749527581</c:v>
                </c:pt>
                <c:pt idx="1">
                  <c:v>2.3624360646872011</c:v>
                </c:pt>
                <c:pt idx="2">
                  <c:v>2.6134067669142835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63-4632-8A8A-D551FE7FA680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63-4632-8A8A-D551FE7FA680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263-4632-8A8A-D551FE7FA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2653312"/>
        <c:axId val="312906816"/>
      </c:barChart>
      <c:catAx>
        <c:axId val="3126533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906816"/>
        <c:crosses val="autoZero"/>
        <c:auto val="1"/>
        <c:lblAlgn val="ctr"/>
        <c:lblOffset val="200"/>
        <c:noMultiLvlLbl val="0"/>
      </c:catAx>
      <c:valAx>
        <c:axId val="31290681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653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34.2440858790576</c:v>
                </c:pt>
                <c:pt idx="1">
                  <c:v>37.446470624342858</c:v>
                </c:pt>
                <c:pt idx="2">
                  <c:v>50.077172430863605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34-4C01-AB61-D0A0BEA12D9C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134-4C01-AB61-D0A0BEA12D9C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134-4C01-AB61-D0A0BEA12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12655360"/>
        <c:axId val="312909120"/>
      </c:barChart>
      <c:catAx>
        <c:axId val="31265536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312909120"/>
        <c:crosses val="autoZero"/>
        <c:auto val="1"/>
        <c:lblAlgn val="ctr"/>
        <c:lblOffset val="200"/>
        <c:noMultiLvlLbl val="0"/>
      </c:catAx>
      <c:valAx>
        <c:axId val="31290912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312655360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79-4FAB-B218-91CB68B2F056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79-4FAB-B218-91CB68B2F056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D79-4FAB-B218-91CB68B2F05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-14.843235269914622</c:v>
                </c:pt>
                <c:pt idx="1">
                  <c:v>16.066174106879451</c:v>
                </c:pt>
                <c:pt idx="2">
                  <c:v>0.36251273440579546</c:v>
                </c:pt>
                <c:pt idx="3">
                  <c:v>-13.977381917738963</c:v>
                </c:pt>
                <c:pt idx="4">
                  <c:v>1.5098791023657077</c:v>
                </c:pt>
                <c:pt idx="5">
                  <c:v>8.4441035200843562</c:v>
                </c:pt>
                <c:pt idx="6">
                  <c:v>12.072811080221735</c:v>
                </c:pt>
                <c:pt idx="7">
                  <c:v>7.5352253415474246</c:v>
                </c:pt>
                <c:pt idx="8">
                  <c:v>7.8133973818650393</c:v>
                </c:pt>
                <c:pt idx="9">
                  <c:v>5.5895590822348851</c:v>
                </c:pt>
                <c:pt idx="10">
                  <c:v>6.4467725803750486</c:v>
                </c:pt>
                <c:pt idx="11">
                  <c:v>-6.2098926694230672</c:v>
                </c:pt>
                <c:pt idx="12">
                  <c:v>7.6263961855614681</c:v>
                </c:pt>
                <c:pt idx="13">
                  <c:v>4.3410716841394414</c:v>
                </c:pt>
                <c:pt idx="14">
                  <c:v>4.0907695950656242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D79-4FAB-B218-91CB68B2F056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D79-4FAB-B218-91CB68B2F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2376320"/>
        <c:axId val="312871168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Bologna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95.908954453423462</c:v>
                </c:pt>
                <c:pt idx="1">
                  <c:v>111.31785405999818</c:v>
                </c:pt>
                <c:pt idx="2">
                  <c:v>111.72139545663292</c:v>
                </c:pt>
                <c:pt idx="3">
                  <c:v>96.105669329831869</c:v>
                </c:pt>
                <c:pt idx="4">
                  <c:v>97.556748747231694</c:v>
                </c:pt>
                <c:pt idx="5">
                  <c:v>105.79454160227652</c:v>
                </c:pt>
                <c:pt idx="6">
                  <c:v>118.56691674310599</c:v>
                </c:pt>
                <c:pt idx="7">
                  <c:v>127.50120110022394</c:v>
                </c:pt>
                <c:pt idx="8">
                  <c:v>137.46337660883529</c:v>
                </c:pt>
                <c:pt idx="9">
                  <c:v>145.1469732608212</c:v>
                </c:pt>
                <c:pt idx="10">
                  <c:v>154.50426853424412</c:v>
                </c:pt>
                <c:pt idx="11">
                  <c:v>144.90971928859037</c:v>
                </c:pt>
                <c:pt idx="12">
                  <c:v>155.96110859292327</c:v>
                </c:pt>
                <c:pt idx="13">
                  <c:v>162.73149211632062</c:v>
                </c:pt>
                <c:pt idx="14">
                  <c:v>169.38846251741168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CD79-4FAB-B218-91CB68B2F056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D79-4FAB-B218-91CB68B2F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375808"/>
        <c:axId val="312870592"/>
      </c:lineChart>
      <c:catAx>
        <c:axId val="31237580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12870592"/>
        <c:crossesAt val="100"/>
        <c:auto val="1"/>
        <c:lblAlgn val="ctr"/>
        <c:lblOffset val="100"/>
        <c:noMultiLvlLbl val="0"/>
      </c:catAx>
      <c:valAx>
        <c:axId val="31287059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375808"/>
        <c:crosses val="autoZero"/>
        <c:crossBetween val="between"/>
      </c:valAx>
      <c:catAx>
        <c:axId val="3123763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871168"/>
        <c:crossesAt val="0"/>
        <c:auto val="1"/>
        <c:lblAlgn val="ctr"/>
        <c:lblOffset val="100"/>
        <c:noMultiLvlLbl val="0"/>
      </c:catAx>
      <c:valAx>
        <c:axId val="31287116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37632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7.6263961855614681</c:v>
                </c:pt>
                <c:pt idx="1">
                  <c:v>4.3410716841394414</c:v>
                </c:pt>
                <c:pt idx="2">
                  <c:v>4.0907695950656242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80-4812-B429-5B8089F74035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80-4812-B429-5B8089F74035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480-4812-B429-5B8089F7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1375360"/>
        <c:axId val="312873472"/>
      </c:barChart>
      <c:catAx>
        <c:axId val="31137536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873472"/>
        <c:crosses val="autoZero"/>
        <c:auto val="1"/>
        <c:lblAlgn val="ctr"/>
        <c:lblOffset val="200"/>
        <c:noMultiLvlLbl val="0"/>
      </c:catAx>
      <c:valAx>
        <c:axId val="31287347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3753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18.231900456740814</c:v>
                </c:pt>
                <c:pt idx="1">
                  <c:v>21.61383825789385</c:v>
                </c:pt>
                <c:pt idx="2">
                  <c:v>30.744490784804551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5E-4EE8-B221-CE044072A571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C5E-4EE8-B221-CE044072A571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C5E-4EE8-B221-CE044072A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11377408"/>
        <c:axId val="312875776"/>
      </c:barChart>
      <c:catAx>
        <c:axId val="3113774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875776"/>
        <c:crosses val="autoZero"/>
        <c:auto val="1"/>
        <c:lblAlgn val="ctr"/>
        <c:lblOffset val="200"/>
        <c:noMultiLvlLbl val="0"/>
      </c:catAx>
      <c:valAx>
        <c:axId val="31287577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377408"/>
        <c:crosses val="autoZero"/>
        <c:crossBetween val="between"/>
        <c:majorUnit val="10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6E-44C5-9D7C-F9E042681461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6E-44C5-9D7C-F9E042681461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6E-44C5-9D7C-F9E04268146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-0.59139032513889633</c:v>
                </c:pt>
                <c:pt idx="1">
                  <c:v>2.2614572669320321</c:v>
                </c:pt>
                <c:pt idx="2">
                  <c:v>1.4841954718940897</c:v>
                </c:pt>
                <c:pt idx="3">
                  <c:v>-2.0388066349880551</c:v>
                </c:pt>
                <c:pt idx="4">
                  <c:v>-1.2153345491142442</c:v>
                </c:pt>
                <c:pt idx="5">
                  <c:v>5.3973888183511676E-2</c:v>
                </c:pt>
                <c:pt idx="6">
                  <c:v>-0.29267728468790333</c:v>
                </c:pt>
                <c:pt idx="7">
                  <c:v>1.4803479237924133</c:v>
                </c:pt>
                <c:pt idx="8">
                  <c:v>2.0415283175410526</c:v>
                </c:pt>
                <c:pt idx="9">
                  <c:v>1.5072442096686789</c:v>
                </c:pt>
                <c:pt idx="10">
                  <c:v>3.8187783326626423E-2</c:v>
                </c:pt>
                <c:pt idx="11">
                  <c:v>-11.302938115581163</c:v>
                </c:pt>
                <c:pt idx="12">
                  <c:v>7.7423289419443542</c:v>
                </c:pt>
                <c:pt idx="13">
                  <c:v>3.9825668657292423</c:v>
                </c:pt>
                <c:pt idx="14">
                  <c:v>3.546285441492536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26E-44C5-9D7C-F9E042681461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26E-44C5-9D7C-F9E042681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3281536"/>
        <c:axId val="312338688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Bologna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102.10101676287113</c:v>
                </c:pt>
                <c:pt idx="1">
                  <c:v>104.40998762606658</c:v>
                </c:pt>
                <c:pt idx="2">
                  <c:v>105.95963593461784</c:v>
                </c:pt>
                <c:pt idx="3">
                  <c:v>103.79932384677367</c:v>
                </c:pt>
                <c:pt idx="4">
                  <c:v>102.53781480231684</c:v>
                </c:pt>
                <c:pt idx="5">
                  <c:v>102.59315844782407</c:v>
                </c:pt>
                <c:pt idx="6">
                  <c:v>102.29289157740342</c:v>
                </c:pt>
                <c:pt idx="7">
                  <c:v>103.80718227405673</c:v>
                </c:pt>
                <c:pt idx="8">
                  <c:v>105.92643529582307</c:v>
                </c:pt>
                <c:pt idx="9">
                  <c:v>107.52300535832778</c:v>
                </c:pt>
                <c:pt idx="10">
                  <c:v>107.5640660106403</c:v>
                </c:pt>
                <c:pt idx="11">
                  <c:v>95.406166194854762</c:v>
                </c:pt>
                <c:pt idx="12">
                  <c:v>102.79282541255853</c:v>
                </c:pt>
                <c:pt idx="13">
                  <c:v>106.886618417786</c:v>
                </c:pt>
                <c:pt idx="14">
                  <c:v>110.6771230056396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26E-44C5-9D7C-F9E042681461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26E-44C5-9D7C-F9E042681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281024"/>
        <c:axId val="312338112"/>
      </c:lineChart>
      <c:catAx>
        <c:axId val="31328102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338112"/>
        <c:crossesAt val="100"/>
        <c:auto val="1"/>
        <c:lblAlgn val="ctr"/>
        <c:lblOffset val="200"/>
        <c:noMultiLvlLbl val="0"/>
      </c:catAx>
      <c:valAx>
        <c:axId val="312338112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3281024"/>
        <c:crosses val="autoZero"/>
        <c:crossBetween val="between"/>
        <c:majorUnit val="5"/>
      </c:valAx>
      <c:catAx>
        <c:axId val="3132815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12338688"/>
        <c:crossesAt val="0"/>
        <c:auto val="1"/>
        <c:lblAlgn val="ctr"/>
        <c:lblOffset val="100"/>
        <c:noMultiLvlLbl val="0"/>
      </c:catAx>
      <c:valAx>
        <c:axId val="31233868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3281536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7.7423289419443542</c:v>
                </c:pt>
                <c:pt idx="1">
                  <c:v>3.9825668657292423</c:v>
                </c:pt>
                <c:pt idx="2">
                  <c:v>3.546285441492536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5F-4DD6-8091-6B5D5050BAA6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55F-4DD6-8091-6B5D5050BAA6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55F-4DD6-8091-6B5D5050B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3572864"/>
        <c:axId val="312340992"/>
      </c:barChart>
      <c:catAx>
        <c:axId val="31357286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340992"/>
        <c:crosses val="autoZero"/>
        <c:auto val="1"/>
        <c:lblAlgn val="ctr"/>
        <c:lblOffset val="200"/>
        <c:noMultiLvlLbl val="0"/>
      </c:catAx>
      <c:valAx>
        <c:axId val="31234099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3572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9.6153151525519185</c:v>
                </c:pt>
                <c:pt idx="1">
                  <c:v>-0.41707585963963734</c:v>
                </c:pt>
                <c:pt idx="2">
                  <c:v>1.1348961797199797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18-4929-8D89-DAA32494277D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5.3130104111941634</c:v>
                </c:pt>
                <c:pt idx="1">
                  <c:v>1.7172071359158325</c:v>
                </c:pt>
                <c:pt idx="2">
                  <c:v>2.6934765424028173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18-4929-8D89-DAA32494277D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7.8672174830788144</c:v>
                </c:pt>
                <c:pt idx="1">
                  <c:v>5.2949687421945058</c:v>
                </c:pt>
                <c:pt idx="2">
                  <c:v>4.1616934937083405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B18-4929-8D89-DAA324942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3842176"/>
        <c:axId val="312343296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7.7423289419443542</c:v>
                </c:pt>
                <c:pt idx="1">
                  <c:v>3.9825668657292423</c:v>
                </c:pt>
                <c:pt idx="2">
                  <c:v>3.546285441492536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B18-4929-8D89-DAA324942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842176"/>
        <c:axId val="312343296"/>
      </c:lineChart>
      <c:catAx>
        <c:axId val="31384217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2343296"/>
        <c:crosses val="autoZero"/>
        <c:auto val="1"/>
        <c:lblAlgn val="ctr"/>
        <c:lblOffset val="200"/>
        <c:noMultiLvlLbl val="0"/>
      </c:catAx>
      <c:valAx>
        <c:axId val="312343296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384217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-7.4085134268716102</c:v>
                </c:pt>
                <c:pt idx="1">
                  <c:v>0.69116940243525438</c:v>
                </c:pt>
                <c:pt idx="2">
                  <c:v>-2.3871719409673808E-2</c:v>
                </c:pt>
                <c:pt idx="3">
                  <c:v>-1.111500314606173</c:v>
                </c:pt>
                <c:pt idx="4">
                  <c:v>-2.5098534797246219</c:v>
                </c:pt>
                <c:pt idx="5">
                  <c:v>-2.9079261743072848</c:v>
                </c:pt>
                <c:pt idx="6">
                  <c:v>-0.8302991528752135</c:v>
                </c:pt>
                <c:pt idx="7">
                  <c:v>1.8040858487624822</c:v>
                </c:pt>
                <c:pt idx="8">
                  <c:v>3.3551402666816443</c:v>
                </c:pt>
                <c:pt idx="9">
                  <c:v>1.3464289435819454</c:v>
                </c:pt>
                <c:pt idx="10">
                  <c:v>-1.4162644616059317</c:v>
                </c:pt>
                <c:pt idx="11">
                  <c:v>-11.122948921497189</c:v>
                </c:pt>
                <c:pt idx="12">
                  <c:v>9.6153151525519185</c:v>
                </c:pt>
                <c:pt idx="13">
                  <c:v>-0.41707585963963734</c:v>
                </c:pt>
                <c:pt idx="14">
                  <c:v>1.1348961797199797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C7-426D-9730-8F6783BD017A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-1.994919726562705</c:v>
                </c:pt>
                <c:pt idx="1">
                  <c:v>-1.0045128432618622</c:v>
                </c:pt>
                <c:pt idx="2">
                  <c:v>-4.2727151125696583</c:v>
                </c:pt>
                <c:pt idx="3">
                  <c:v>-6.7677867170668149</c:v>
                </c:pt>
                <c:pt idx="4">
                  <c:v>-3.3691560717199587</c:v>
                </c:pt>
                <c:pt idx="5">
                  <c:v>1.2004816558461862</c:v>
                </c:pt>
                <c:pt idx="6">
                  <c:v>-2.5405801454893573</c:v>
                </c:pt>
                <c:pt idx="7">
                  <c:v>1.2262514108388523</c:v>
                </c:pt>
                <c:pt idx="8">
                  <c:v>-1.3615153456289386</c:v>
                </c:pt>
                <c:pt idx="9">
                  <c:v>-0.73462514951494473</c:v>
                </c:pt>
                <c:pt idx="10">
                  <c:v>0.78977928459569302</c:v>
                </c:pt>
                <c:pt idx="11">
                  <c:v>2.962245663294083</c:v>
                </c:pt>
                <c:pt idx="12">
                  <c:v>5.3130104111941634</c:v>
                </c:pt>
                <c:pt idx="13">
                  <c:v>1.7172071359158325</c:v>
                </c:pt>
                <c:pt idx="14">
                  <c:v>2.6934765424028173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C7-426D-9730-8F6783BD017A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1.336512942534096</c:v>
                </c:pt>
                <c:pt idx="1">
                  <c:v>2.8726483590597596</c:v>
                </c:pt>
                <c:pt idx="2">
                  <c:v>2.2602950055560456</c:v>
                </c:pt>
                <c:pt idx="3">
                  <c:v>-1.8719760009044517</c:v>
                </c:pt>
                <c:pt idx="4">
                  <c:v>-0.63856293085202687</c:v>
                </c:pt>
                <c:pt idx="5">
                  <c:v>0.79676843005387354</c:v>
                </c:pt>
                <c:pt idx="6">
                  <c:v>-0.17755293560326457</c:v>
                </c:pt>
                <c:pt idx="7">
                  <c:v>1.5182786138982829</c:v>
                </c:pt>
                <c:pt idx="8">
                  <c:v>1.9781565087745534</c:v>
                </c:pt>
                <c:pt idx="9">
                  <c:v>1.2746801300967725</c:v>
                </c:pt>
                <c:pt idx="10">
                  <c:v>0.39267701733549654</c:v>
                </c:pt>
                <c:pt idx="11">
                  <c:v>-12.157044305832553</c:v>
                </c:pt>
                <c:pt idx="12">
                  <c:v>7.8672174830788144</c:v>
                </c:pt>
                <c:pt idx="13">
                  <c:v>5.2949687421945058</c:v>
                </c:pt>
                <c:pt idx="14">
                  <c:v>4.1616934937083405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5C7-426D-9730-8F6783BD0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6181504"/>
        <c:axId val="314312384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82.841520005052487</c:v>
                </c:pt>
                <c:pt idx="1">
                  <c:v>83.414095243839711</c:v>
                </c:pt>
                <c:pt idx="2">
                  <c:v>83.394182865074981</c:v>
                </c:pt>
                <c:pt idx="3">
                  <c:v>82.467256260166408</c:v>
                </c:pt>
                <c:pt idx="4">
                  <c:v>80.397448959287217</c:v>
                </c:pt>
                <c:pt idx="5">
                  <c:v>78.059550497524768</c:v>
                </c:pt>
                <c:pt idx="6">
                  <c:v>77.411422711005628</c:v>
                </c:pt>
                <c:pt idx="7">
                  <c:v>78.807991233460569</c:v>
                </c:pt>
                <c:pt idx="8">
                  <c:v>81.45210988069735</c:v>
                </c:pt>
                <c:pt idx="9">
                  <c:v>82.548804663289246</c:v>
                </c:pt>
                <c:pt idx="10">
                  <c:v>81.379695279362565</c:v>
                </c:pt>
                <c:pt idx="11">
                  <c:v>72.32787334096902</c:v>
                </c:pt>
                <c:pt idx="12">
                  <c:v>79.282426305841767</c:v>
                </c:pt>
                <c:pt idx="13">
                  <c:v>78.951758444783508</c:v>
                </c:pt>
                <c:pt idx="14">
                  <c:v>79.847778935195095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5C7-426D-9730-8F6783BD017A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111.96389550753184</c:v>
                </c:pt>
                <c:pt idx="1">
                  <c:v>110.83920379734238</c:v>
                </c:pt>
                <c:pt idx="2">
                  <c:v>106.10336038604144</c:v>
                </c:pt>
                <c:pt idx="3">
                  <c:v>98.92251125547341</c:v>
                </c:pt>
                <c:pt idx="4">
                  <c:v>95.589657461211772</c:v>
                </c:pt>
                <c:pt idx="5">
                  <c:v>96.737193763919834</c:v>
                </c:pt>
                <c:pt idx="6">
                  <c:v>94.279507825850089</c:v>
                </c:pt>
                <c:pt idx="7">
                  <c:v>95.435611620696505</c:v>
                </c:pt>
                <c:pt idx="8">
                  <c:v>94.136241123285885</c:v>
                </c:pt>
                <c:pt idx="9">
                  <c:v>93.444692621186206</c:v>
                </c:pt>
                <c:pt idx="10">
                  <c:v>94.182699446062458</c:v>
                </c:pt>
                <c:pt idx="11">
                  <c:v>96.972622375976727</c:v>
                </c:pt>
                <c:pt idx="12">
                  <c:v>102.12478789882037</c:v>
                </c:pt>
                <c:pt idx="13">
                  <c:v>103.87848204415783</c:v>
                </c:pt>
                <c:pt idx="14">
                  <c:v>106.67642459062134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5C7-426D-9730-8F6783BD017A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108.59508435681478</c:v>
                </c:pt>
                <c:pt idx="1">
                  <c:v>111.71463926561037</c:v>
                </c:pt>
                <c:pt idx="2">
                  <c:v>114.23971967740592</c:v>
                </c:pt>
                <c:pt idx="3">
                  <c:v>112.10117954154434</c:v>
                </c:pt>
                <c:pt idx="4">
                  <c:v>111.38534296394418</c:v>
                </c:pt>
                <c:pt idx="5">
                  <c:v>112.27282621238811</c:v>
                </c:pt>
                <c:pt idx="6">
                  <c:v>112.07348251356325</c:v>
                </c:pt>
                <c:pt idx="7">
                  <c:v>113.77507023041773</c:v>
                </c:pt>
                <c:pt idx="8">
                  <c:v>116.02571918754356</c:v>
                </c:pt>
                <c:pt idx="9">
                  <c:v>117.50467597582909</c:v>
                </c:pt>
                <c:pt idx="10">
                  <c:v>117.96608983268071</c:v>
                </c:pt>
                <c:pt idx="11">
                  <c:v>103.62490002586345</c:v>
                </c:pt>
                <c:pt idx="12">
                  <c:v>111.77729627752116</c:v>
                </c:pt>
                <c:pt idx="13">
                  <c:v>117.69586917628604</c:v>
                </c:pt>
                <c:pt idx="14">
                  <c:v>122.59401050615901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5C7-426D-9730-8F6783BD0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180992"/>
        <c:axId val="314311808"/>
      </c:lineChart>
      <c:catAx>
        <c:axId val="31618099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4311808"/>
        <c:crossesAt val="100"/>
        <c:auto val="1"/>
        <c:lblAlgn val="ctr"/>
        <c:lblOffset val="200"/>
        <c:noMultiLvlLbl val="0"/>
      </c:catAx>
      <c:valAx>
        <c:axId val="314311808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180992"/>
        <c:crossesAt val="1"/>
        <c:crossBetween val="between"/>
        <c:majorUnit val="10"/>
      </c:valAx>
      <c:catAx>
        <c:axId val="31618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314312384"/>
        <c:crossesAt val="0"/>
        <c:auto val="1"/>
        <c:lblAlgn val="ctr"/>
        <c:lblOffset val="100"/>
        <c:noMultiLvlLbl val="0"/>
      </c:catAx>
      <c:valAx>
        <c:axId val="31431238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18150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740800"/>
        <c:axId val="30914150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740800"/>
        <c:axId val="309141504"/>
      </c:lineChart>
      <c:dateAx>
        <c:axId val="2577408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141504"/>
        <c:crosses val="autoZero"/>
        <c:auto val="0"/>
        <c:lblOffset val="300"/>
        <c:baseTimeUnit val="days"/>
      </c:dateAx>
      <c:valAx>
        <c:axId val="30914150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774080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Bologna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5A-490C-B7D7-64AB81A2E5B8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5A-490C-B7D7-64AB81A2E5B8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5A-490C-B7D7-64AB81A2E5B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-2.5980770884967752</c:v>
                </c:pt>
                <c:pt idx="1">
                  <c:v>8.4918294736047173E-2</c:v>
                </c:pt>
                <c:pt idx="2">
                  <c:v>1.4558949080808681</c:v>
                </c:pt>
                <c:pt idx="3">
                  <c:v>-1.8603281453955289</c:v>
                </c:pt>
                <c:pt idx="4">
                  <c:v>0.60760630846488084</c:v>
                </c:pt>
                <c:pt idx="5">
                  <c:v>1.4676502743142805</c:v>
                </c:pt>
                <c:pt idx="6">
                  <c:v>-0.30658669796490567</c:v>
                </c:pt>
                <c:pt idx="7">
                  <c:v>5.1383960330237732</c:v>
                </c:pt>
                <c:pt idx="8">
                  <c:v>-8.0067713784504058E-2</c:v>
                </c:pt>
                <c:pt idx="9">
                  <c:v>0.72693248650488318</c:v>
                </c:pt>
                <c:pt idx="10">
                  <c:v>2.4761980037838471</c:v>
                </c:pt>
                <c:pt idx="11">
                  <c:v>-3.0361549039656155</c:v>
                </c:pt>
                <c:pt idx="12">
                  <c:v>0.10011511325287437</c:v>
                </c:pt>
                <c:pt idx="13">
                  <c:v>2.9333911660681888</c:v>
                </c:pt>
                <c:pt idx="14">
                  <c:v>2.226704522063816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C5A-490C-B7D7-64AB81A2E5B8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C5A-490C-B7D7-64AB81A2E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6554240"/>
        <c:axId val="314315264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Bologna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102.84213568415133</c:v>
                </c:pt>
                <c:pt idx="1">
                  <c:v>102.92946747204445</c:v>
                </c:pt>
                <c:pt idx="2">
                  <c:v>104.4280123478847</c:v>
                </c:pt>
                <c:pt idx="3">
                  <c:v>102.48530864249989</c:v>
                </c:pt>
                <c:pt idx="4">
                  <c:v>103.10801584306141</c:v>
                </c:pt>
                <c:pt idx="5">
                  <c:v>104.62128092042211</c:v>
                </c:pt>
                <c:pt idx="6">
                  <c:v>104.3005259898796</c:v>
                </c:pt>
                <c:pt idx="7">
                  <c:v>109.6599000797665</c:v>
                </c:pt>
                <c:pt idx="8">
                  <c:v>109.57209790483427</c:v>
                </c:pt>
                <c:pt idx="9">
                  <c:v>110.36861308064942</c:v>
                </c:pt>
                <c:pt idx="10">
                  <c:v>113.1015584745564</c:v>
                </c:pt>
                <c:pt idx="11">
                  <c:v>109.66761996046962</c:v>
                </c:pt>
                <c:pt idx="12">
                  <c:v>109.77741382239476</c:v>
                </c:pt>
                <c:pt idx="13">
                  <c:v>112.99761478179903</c:v>
                </c:pt>
                <c:pt idx="14">
                  <c:v>115.51373777996957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C5A-490C-B7D7-64AB81A2E5B8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C5A-490C-B7D7-64AB81A2E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553728"/>
        <c:axId val="314314688"/>
      </c:lineChart>
      <c:catAx>
        <c:axId val="3165537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14314688"/>
        <c:crossesAt val="100"/>
        <c:auto val="1"/>
        <c:lblAlgn val="ctr"/>
        <c:lblOffset val="100"/>
        <c:noMultiLvlLbl val="0"/>
      </c:catAx>
      <c:valAx>
        <c:axId val="314314688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553728"/>
        <c:crosses val="autoZero"/>
        <c:crossBetween val="between"/>
      </c:valAx>
      <c:catAx>
        <c:axId val="3165542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4315264"/>
        <c:crossesAt val="0"/>
        <c:auto val="1"/>
        <c:lblAlgn val="ctr"/>
        <c:lblOffset val="100"/>
        <c:noMultiLvlLbl val="0"/>
      </c:catAx>
      <c:valAx>
        <c:axId val="31431526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554240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Bologna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72.135299663203284</c:v>
                </c:pt>
                <c:pt idx="1">
                  <c:v>72.525813794293228</c:v>
                </c:pt>
                <c:pt idx="2">
                  <c:v>72.885803106978159</c:v>
                </c:pt>
                <c:pt idx="3">
                  <c:v>73.40513738986597</c:v>
                </c:pt>
                <c:pt idx="4">
                  <c:v>74.246453327692777</c:v>
                </c:pt>
                <c:pt idx="5">
                  <c:v>74.744145777790678</c:v>
                </c:pt>
                <c:pt idx="6">
                  <c:v>74.687581005717334</c:v>
                </c:pt>
                <c:pt idx="7">
                  <c:v>76.301970608949418</c:v>
                </c:pt>
                <c:pt idx="8">
                  <c:v>75.908084109108799</c:v>
                </c:pt>
                <c:pt idx="9">
                  <c:v>76.772638160987796</c:v>
                </c:pt>
                <c:pt idx="10">
                  <c:v>76.29713981961379</c:v>
                </c:pt>
                <c:pt idx="11">
                  <c:v>73.556416000973059</c:v>
                </c:pt>
                <c:pt idx="12">
                  <c:v>73.162134159999781</c:v>
                </c:pt>
                <c:pt idx="13">
                  <c:v>75.13494981541993</c:v>
                </c:pt>
                <c:pt idx="14">
                  <c:v>76.456240829576174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745-43B3-B61C-C1E201C87EBD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45-43B3-B61C-C1E201C87EBD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69.644957128218294</c:v>
                </c:pt>
                <c:pt idx="1">
                  <c:v>68.907036855863339</c:v>
                </c:pt>
                <c:pt idx="2">
                  <c:v>69.438224476917597</c:v>
                </c:pt>
                <c:pt idx="3">
                  <c:v>68.301903129567236</c:v>
                </c:pt>
                <c:pt idx="4">
                  <c:v>68.093535435844032</c:v>
                </c:pt>
                <c:pt idx="5">
                  <c:v>69.453373837805358</c:v>
                </c:pt>
                <c:pt idx="6">
                  <c:v>69.265619366734853</c:v>
                </c:pt>
                <c:pt idx="7">
                  <c:v>72.181725810467384</c:v>
                </c:pt>
                <c:pt idx="8">
                  <c:v>72.042733645873938</c:v>
                </c:pt>
                <c:pt idx="9">
                  <c:v>72.478993426991224</c:v>
                </c:pt>
                <c:pt idx="10">
                  <c:v>72.891531666980754</c:v>
                </c:pt>
                <c:pt idx="11">
                  <c:v>70.165274314563376</c:v>
                </c:pt>
                <c:pt idx="12">
                  <c:v>69.830292010057107</c:v>
                </c:pt>
                <c:pt idx="13">
                  <c:v>71.684688559465812</c:v>
                </c:pt>
                <c:pt idx="14">
                  <c:v>73.114765550921859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745-43B3-B61C-C1E201C87EBD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745-43B3-B61C-C1E201C87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364288"/>
        <c:axId val="314317568"/>
      </c:lineChart>
      <c:catAx>
        <c:axId val="3163642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4317568"/>
        <c:crosses val="autoZero"/>
        <c:auto val="1"/>
        <c:lblAlgn val="ctr"/>
        <c:lblOffset val="100"/>
        <c:tickLblSkip val="2"/>
        <c:noMultiLvlLbl val="0"/>
      </c:catAx>
      <c:valAx>
        <c:axId val="314317568"/>
        <c:scaling>
          <c:orientation val="minMax"/>
          <c:min val="64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364288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Bologna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4AE-454C-A0A9-7234C401A7A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3.4523216048346663</c:v>
                </c:pt>
                <c:pt idx="1">
                  <c:v>4.9896398938644175</c:v>
                </c:pt>
                <c:pt idx="2">
                  <c:v>4.7301099570795397</c:v>
                </c:pt>
                <c:pt idx="3">
                  <c:v>6.9521486393992582</c:v>
                </c:pt>
                <c:pt idx="4">
                  <c:v>8.2871539529199296</c:v>
                </c:pt>
                <c:pt idx="5">
                  <c:v>7.0785101427400718</c:v>
                </c:pt>
                <c:pt idx="6">
                  <c:v>7.2595223542819509</c:v>
                </c:pt>
                <c:pt idx="7">
                  <c:v>5.3999192492661194</c:v>
                </c:pt>
                <c:pt idx="8">
                  <c:v>5.0921459928811705</c:v>
                </c:pt>
                <c:pt idx="9">
                  <c:v>5.5926757720544193</c:v>
                </c:pt>
                <c:pt idx="10">
                  <c:v>4.4636118217337817</c:v>
                </c:pt>
                <c:pt idx="11">
                  <c:v>4.6102595406018949</c:v>
                </c:pt>
                <c:pt idx="12">
                  <c:v>4.5540527052644624</c:v>
                </c:pt>
                <c:pt idx="13">
                  <c:v>4.5920856597764246</c:v>
                </c:pt>
                <c:pt idx="14">
                  <c:v>4.3704415001289281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AE-454C-A0A9-7234C401A7A1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4AE-454C-A0A9-7234C401A7A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4AE-454C-A0A9-7234C401A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366336"/>
        <c:axId val="316466880"/>
      </c:lineChart>
      <c:catAx>
        <c:axId val="3163663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466880"/>
        <c:crosses val="autoZero"/>
        <c:auto val="1"/>
        <c:lblAlgn val="ctr"/>
        <c:lblOffset val="100"/>
        <c:tickLblSkip val="2"/>
        <c:noMultiLvlLbl val="0"/>
      </c:catAx>
      <c:valAx>
        <c:axId val="316466880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366336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Bologna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4F-4412-9B6D-50A935393F9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129.46959286206888</c:v>
                </c:pt>
                <c:pt idx="1">
                  <c:v>134.91427280156702</c:v>
                </c:pt>
                <c:pt idx="2">
                  <c:v>138.14766827788137</c:v>
                </c:pt>
                <c:pt idx="3">
                  <c:v>136.80061431240591</c:v>
                </c:pt>
                <c:pt idx="4">
                  <c:v>138.82394077261063</c:v>
                </c:pt>
                <c:pt idx="5">
                  <c:v>139.62275707868244</c:v>
                </c:pt>
                <c:pt idx="6">
                  <c:v>139.91946936879049</c:v>
                </c:pt>
                <c:pt idx="7">
                  <c:v>138.9366096521756</c:v>
                </c:pt>
                <c:pt idx="8">
                  <c:v>139.34050010698667</c:v>
                </c:pt>
                <c:pt idx="9">
                  <c:v>139.94540207734721</c:v>
                </c:pt>
                <c:pt idx="10">
                  <c:v>140.38070764081846</c:v>
                </c:pt>
                <c:pt idx="11">
                  <c:v>140.22746314064179</c:v>
                </c:pt>
                <c:pt idx="12">
                  <c:v>140.23495990458522</c:v>
                </c:pt>
                <c:pt idx="13">
                  <c:v>139.83619000076894</c:v>
                </c:pt>
                <c:pt idx="14">
                  <c:v>139.3231331920436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4F-4412-9B6D-50A935393F91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4F-4412-9B6D-50A935393F9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64F-4412-9B6D-50A935393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930240"/>
        <c:axId val="316468608"/>
      </c:lineChart>
      <c:catAx>
        <c:axId val="31393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468608"/>
        <c:crosses val="autoZero"/>
        <c:auto val="1"/>
        <c:lblAlgn val="ctr"/>
        <c:lblOffset val="100"/>
        <c:tickLblSkip val="2"/>
        <c:noMultiLvlLbl val="0"/>
      </c:catAx>
      <c:valAx>
        <c:axId val="316468608"/>
        <c:scaling>
          <c:orientation val="minMax"/>
          <c:min val="11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3930240"/>
        <c:crosses val="autoZero"/>
        <c:crossBetween val="between"/>
        <c:majorUnit val="10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Bologna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7E0-47AB-8C65-A4AAD82C84C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109.18918520034869</c:v>
                </c:pt>
                <c:pt idx="1">
                  <c:v>113.03456114821542</c:v>
                </c:pt>
                <c:pt idx="2">
                  <c:v>114.83302504008617</c:v>
                </c:pt>
                <c:pt idx="3">
                  <c:v>115.75229256009533</c:v>
                </c:pt>
                <c:pt idx="4">
                  <c:v>114.91126273508422</c:v>
                </c:pt>
                <c:pt idx="5">
                  <c:v>114.7552575750039</c:v>
                </c:pt>
                <c:pt idx="6">
                  <c:v>116.92787715951373</c:v>
                </c:pt>
                <c:pt idx="7">
                  <c:v>112.71470163378893</c:v>
                </c:pt>
                <c:pt idx="8">
                  <c:v>115.21650728150323</c:v>
                </c:pt>
                <c:pt idx="9">
                  <c:v>116.69992642697584</c:v>
                </c:pt>
                <c:pt idx="10">
                  <c:v>115.77738150113277</c:v>
                </c:pt>
                <c:pt idx="11">
                  <c:v>115.98832263150835</c:v>
                </c:pt>
                <c:pt idx="12">
                  <c:v>117.0677156139279</c:v>
                </c:pt>
                <c:pt idx="13">
                  <c:v>114.63041719497718</c:v>
                </c:pt>
                <c:pt idx="14">
                  <c:v>113.53635022636486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7E0-47AB-8C65-A4AAD82C84C3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7E0-47AB-8C65-A4AAD82C84C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7E0-47AB-8C65-A4AAD82C8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931264"/>
        <c:axId val="316469760"/>
      </c:lineChart>
      <c:catAx>
        <c:axId val="31393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469760"/>
        <c:crosses val="autoZero"/>
        <c:auto val="1"/>
        <c:lblAlgn val="ctr"/>
        <c:lblOffset val="100"/>
        <c:tickLblSkip val="2"/>
        <c:noMultiLvlLbl val="0"/>
      </c:catAx>
      <c:valAx>
        <c:axId val="31646976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3931264"/>
        <c:crosses val="autoZero"/>
        <c:crossBetween val="between"/>
        <c:majorUnit val="5"/>
      </c:valAx>
    </c:plotArea>
    <c:legend>
      <c:legendPos val="b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971520"/>
        <c:axId val="34143840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71520"/>
        <c:axId val="341438400"/>
      </c:lineChart>
      <c:dateAx>
        <c:axId val="2929715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1438400"/>
        <c:crosses val="autoZero"/>
        <c:auto val="0"/>
        <c:lblOffset val="300"/>
        <c:baseTimeUnit val="days"/>
      </c:dateAx>
      <c:valAx>
        <c:axId val="34143840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297152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973056"/>
        <c:axId val="36805952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73056"/>
        <c:axId val="368059520"/>
      </c:lineChart>
      <c:dateAx>
        <c:axId val="29297305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59520"/>
        <c:crosses val="autoZero"/>
        <c:auto val="0"/>
        <c:lblOffset val="300"/>
        <c:baseTimeUnit val="days"/>
      </c:dateAx>
      <c:valAx>
        <c:axId val="36805952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297305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60435968"/>
        <c:axId val="36806355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435968"/>
        <c:axId val="368063552"/>
      </c:lineChart>
      <c:dateAx>
        <c:axId val="2604359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63552"/>
        <c:crosses val="autoZero"/>
        <c:auto val="0"/>
        <c:lblOffset val="300"/>
        <c:baseTimeUnit val="days"/>
      </c:dateAx>
      <c:valAx>
        <c:axId val="36806355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6043596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A5-47FF-87CA-E9DD2E842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8820992"/>
        <c:axId val="30914438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A5-47FF-87CA-E9DD2E842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820992"/>
        <c:axId val="309144384"/>
      </c:lineChart>
      <c:dateAx>
        <c:axId val="3088209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144384"/>
        <c:crosses val="autoZero"/>
        <c:auto val="0"/>
        <c:lblOffset val="300"/>
        <c:baseTimeUnit val="days"/>
      </c:dateAx>
      <c:valAx>
        <c:axId val="30914438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882099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200025</xdr:colOff>
      <xdr:row>6</xdr:row>
      <xdr:rowOff>57150</xdr:rowOff>
    </xdr:to>
    <xdr:pic>
      <xdr:nvPicPr>
        <xdr:cNvPr id="6478" name="Immagine 3">
          <a:extLst>
            <a:ext uri="{FF2B5EF4-FFF2-40B4-BE49-F238E27FC236}">
              <a16:creationId xmlns:a16="http://schemas.microsoft.com/office/drawing/2014/main" xmlns="" id="{00000000-0008-0000-0000-00004E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285750"/>
          <a:ext cx="1800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F688E8B1-3A9F-40A7-B7AC-F96198680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2056DD3C-CD05-4165-96AE-DA822131D3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BB554F19-EF5D-427F-A912-F08723131F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98C2B4DA-3A19-4EEF-BE48-D80797DA7D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397DCE0C-7B58-463B-8785-2859A9106C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54B95560-E681-49A8-8592-6711BD2FE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="" xmlns:a16="http://schemas.microsoft.com/office/drawing/2014/main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="" xmlns:a16="http://schemas.microsoft.com/office/drawing/2014/main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="" xmlns:a16="http://schemas.microsoft.com/office/drawing/2014/main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="" xmlns:a16="http://schemas.microsoft.com/office/drawing/2014/main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="" xmlns:a16="http://schemas.microsoft.com/office/drawing/2014/main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726BB029-B7B7-48AD-B4D1-86856366A9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F7F2E0AC-96B5-4F38-BE27-634225B4B3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EA1C3D53-889C-4DDB-85A9-8E27C11D0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CD77A990-6CD7-406E-A75C-3190F04514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874871A9-2C82-4A8D-8209-7E2E4D373F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55</xdr:row>
      <xdr:rowOff>2370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B4E68CCC-C171-4623-888E-A7A0160F4D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D6476576-131F-42CA-931D-4A957E7492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:a16="http://schemas.microsoft.com/office/drawing/2014/main" xmlns="" id="{35769337-E98D-4672-AC0F-6A8C09AB01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:a16="http://schemas.microsoft.com/office/drawing/2014/main" xmlns="" id="{DC88C3E6-3B60-4F8B-AF26-A222F14F6C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:a16="http://schemas.microsoft.com/office/drawing/2014/main" xmlns="" id="{31A9DFF5-35ED-49E7-B0CE-46D8D4D38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DFA7B848-1768-4F24-AEC7-868900620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80B72868-7061-405F-BACC-665CAFE52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88A27161-5CA8-4D7C-8D6F-45B70025B3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CE2A199-38AE-49F4-9D28-BFC5FCEEB8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68DBB8D8-A0C9-4DAE-B91E-22A2EEA57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:a16="http://schemas.microsoft.com/office/drawing/2014/main" xmlns="" id="{F07EC493-D126-4E71-A951-4B5DEC80F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:a16="http://schemas.microsoft.com/office/drawing/2014/main" xmlns="" id="{F54403BA-AE20-4E9E-B948-55A54C4896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3CFC4A8C-7472-4E9D-80A2-4A9991699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E25AB00E-F8B2-4811-AD9F-F616129CBB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FBA171F7-5AEC-4744-B9CA-31BE119CE8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509C6FC1-F52A-4565-9363-BCC1471A51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7123BCBD-3738-4C8E-965E-DFBC56B405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:a16="http://schemas.microsoft.com/office/drawing/2014/main" xmlns="" id="{A71D4F86-B25F-4465-AC89-79441432AB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xmlns="" id="{055C5E9D-A192-4406-9812-107C0C7B74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DB5CFDD3-8939-4BA6-84F4-19533C3E81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xmlns="" id="{B3DB066B-9E11-473A-AE8E-EE1EE3ADE7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B2DAEFB4-F06F-45F1-801C-AD5699B936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68464992-3866-4AE7-AC48-6A7242CDC6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26</xdr:row>
      <xdr:rowOff>2370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82A95F78-E79F-4510-88F7-B5D0671CB8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CA3A097E-312B-42D2-8EBA-BDA82581B2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xmlns="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8D1B387A-4336-4CD2-A4C6-CB8250C13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55</xdr:row>
      <xdr:rowOff>2370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86092BCA-E958-4FC4-952A-D6B9E7FD10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2370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67E2ACCE-7DBE-463C-A9A0-6AF4A461D5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CFD51B93-F8EF-4BEA-B9CA-0FB308925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54</xdr:row>
      <xdr:rowOff>690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6C4339F6-B829-438D-956B-9F148C66C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54</xdr:row>
      <xdr:rowOff>690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37AFCAC2-02E5-41B4-8092-88E7E3B56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57771DE4-839F-42A1-B809-2F00A5CE25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0798F8C6-2A8D-4E08-AE14-EE20A07FD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861DE6F1-30DB-4691-958E-454A6AA3A9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:a16="http://schemas.microsoft.com/office/drawing/2014/main" xmlns="" id="{1FA8C3C9-5044-4840-A577-1D76C01457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8E6BB0A5-B3D1-4385-9044-B446388DE9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B20" t="str">
            <v xml:space="preserve">Il quadro provinciale. </v>
          </cell>
          <cell r="D20" t="str">
            <v>Valore aggiunto: indice (2000=100) e tasso di variazione</v>
          </cell>
          <cell r="E20" t="str">
            <v>Il quadro provinciale. Valore aggiunto: indice (2000=100) e tasso di variazione</v>
          </cell>
        </row>
        <row r="21">
          <cell r="D21" t="str">
            <v>Principali variabili, tasso di variazione - 1</v>
          </cell>
          <cell r="E21" t="str">
            <v>Il quadro provinciale. Principali variabili, tasso di variazione(*) - 1 (1)</v>
          </cell>
        </row>
        <row r="22">
          <cell r="D22" t="str">
            <v>Principali variabili, tasso di variazione - 2</v>
          </cell>
          <cell r="E22" t="str">
            <v>Il quadro provinciale. Principali variabili, tasso di variazione(*) - 2</v>
          </cell>
        </row>
        <row r="23">
          <cell r="D23" t="str">
            <v>Valore aggiunto: i settori, variazione, quota e indice (2000=100)</v>
          </cell>
          <cell r="E23" t="str">
            <v>Il quadro provinciale. Valore aggiunto: i settori, variazione, quota e indice (2000=100)</v>
          </cell>
        </row>
        <row r="24">
          <cell r="D24" t="str">
            <v>Esportazioni: indice (2000=100), tasso di variazione e quota</v>
          </cell>
          <cell r="E24" t="str">
            <v>Il quadro provinciale. Esportazioni: indice (2000=100), tasso di variazione e quota</v>
          </cell>
        </row>
        <row r="25">
          <cell r="D25" t="str">
            <v>Importazioni: indice (2000=100), tasso di variazione e quota</v>
          </cell>
          <cell r="E25" t="str">
            <v>Il quadro provinciale. Importazioni: indice (2000=100), tasso di variazione e quota</v>
          </cell>
        </row>
        <row r="26">
          <cell r="D26" t="str">
            <v xml:space="preserve">Unità di lavoro </v>
          </cell>
          <cell r="E26" t="str">
            <v xml:space="preserve">Il quadro provinciale. Unità di lavoro </v>
          </cell>
        </row>
        <row r="27">
          <cell r="D27" t="str">
            <v>Unità di lavoro nei settori: indice e tasso di variazione</v>
          </cell>
          <cell r="E27" t="str">
            <v>Il quadro provinciale. Unità di lavoro nei settori: indice e tasso di variazione</v>
          </cell>
        </row>
        <row r="28">
          <cell r="D28" t="str">
            <v>Lavoro: occupati, tassi di attività, occupazione e disoccupazione</v>
          </cell>
          <cell r="E28" t="str">
            <v>Il quadro provinciale. Lavoro: occupati, tassi di attività, occupazione e disoccupazione</v>
          </cell>
        </row>
        <row r="29">
          <cell r="D29" t="str">
            <v>Indici strutturali</v>
          </cell>
          <cell r="E29" t="str">
            <v>Il quadro provinciale.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>
        <row r="10">
          <cell r="A10">
            <v>2009</v>
          </cell>
          <cell r="D10">
            <v>102.30662676577975</v>
          </cell>
          <cell r="E10">
            <v>95.908954453423462</v>
          </cell>
          <cell r="H10">
            <v>-14.843235269914622</v>
          </cell>
          <cell r="I10">
            <v>-23.336134389884865</v>
          </cell>
          <cell r="M10">
            <v>91.061470268226302</v>
          </cell>
          <cell r="N10">
            <v>78.51034251124463</v>
          </cell>
          <cell r="O10">
            <v>116.76231968561478</v>
          </cell>
          <cell r="P10">
            <v>102.63451435854668</v>
          </cell>
          <cell r="Q10">
            <v>96.899071155279188</v>
          </cell>
          <cell r="R10">
            <v>3.0837413904653443</v>
          </cell>
          <cell r="S10">
            <v>-22.260894760433491</v>
          </cell>
          <cell r="T10">
            <v>-6.6840078430933652</v>
          </cell>
          <cell r="U10">
            <v>0.63708685299470602</v>
          </cell>
          <cell r="V10">
            <v>-5.4865364056389527</v>
          </cell>
          <cell r="W10">
            <v>1.0807012635751139</v>
          </cell>
          <cell r="X10">
            <v>20.765219512453736</v>
          </cell>
          <cell r="Y10">
            <v>4.9503021728840366</v>
          </cell>
          <cell r="Z10">
            <v>73.203777051087116</v>
          </cell>
          <cell r="AA10">
            <v>102.84213568415133</v>
          </cell>
          <cell r="AB10">
            <v>-2.5980770884967752</v>
          </cell>
          <cell r="AC10">
            <v>-1.3036784726383921</v>
          </cell>
          <cell r="AD10">
            <v>1.0880229526808227</v>
          </cell>
          <cell r="AE10">
            <v>83.35909754298919</v>
          </cell>
          <cell r="AF10">
            <v>82.841520005052487</v>
          </cell>
          <cell r="AG10">
            <v>111.96389550753184</v>
          </cell>
          <cell r="AH10">
            <v>108.59508435681478</v>
          </cell>
          <cell r="AI10">
            <v>102.10101676287113</v>
          </cell>
          <cell r="AJ10">
            <v>9.757634543471184</v>
          </cell>
          <cell r="AK10">
            <v>-7.4085134268716102</v>
          </cell>
          <cell r="AL10">
            <v>-1.994919726562705</v>
          </cell>
          <cell r="AM10">
            <v>1.336512942534096</v>
          </cell>
          <cell r="AN10">
            <v>-0.59139032513889633</v>
          </cell>
          <cell r="AO10">
            <v>72.135299663203284</v>
          </cell>
          <cell r="AP10">
            <v>69.644957128218294</v>
          </cell>
          <cell r="AQ10">
            <v>3.4523216048346663</v>
          </cell>
          <cell r="AR10">
            <v>-1.8580180358662046</v>
          </cell>
          <cell r="AS10">
            <v>32.837494653674668</v>
          </cell>
          <cell r="AT10">
            <v>30.981962392154426</v>
          </cell>
          <cell r="AU10">
            <v>27.764825521996237</v>
          </cell>
          <cell r="AV10">
            <v>16.861383497872708</v>
          </cell>
          <cell r="AW10">
            <v>129.46959286206888</v>
          </cell>
          <cell r="AX10">
            <v>109.18918520034869</v>
          </cell>
          <cell r="AY10">
            <v>-2.9655054343912246</v>
          </cell>
          <cell r="AZ10">
            <v>73.244782350962453</v>
          </cell>
        </row>
        <row r="11">
          <cell r="A11">
            <v>2010</v>
          </cell>
          <cell r="D11">
            <v>116.69758442639954</v>
          </cell>
          <cell r="E11">
            <v>111.31785405999818</v>
          </cell>
          <cell r="H11">
            <v>16.066174106879451</v>
          </cell>
          <cell r="I11">
            <v>14.066496096647141</v>
          </cell>
          <cell r="M11">
            <v>91.459012891466543</v>
          </cell>
          <cell r="N11">
            <v>90.984594738618739</v>
          </cell>
          <cell r="O11">
            <v>111.77166520394786</v>
          </cell>
          <cell r="P11">
            <v>107.45408408173815</v>
          </cell>
          <cell r="Q11">
            <v>103.22657530833358</v>
          </cell>
          <cell r="R11">
            <v>0.43656512690741778</v>
          </cell>
          <cell r="S11">
            <v>15.888673808278785</v>
          </cell>
          <cell r="T11">
            <v>-4.2741994978383264</v>
          </cell>
          <cell r="U11">
            <v>4.6958567040660704</v>
          </cell>
          <cell r="V11">
            <v>6.5299946404178355</v>
          </cell>
          <cell r="W11">
            <v>1.0188860255570866</v>
          </cell>
          <cell r="X11">
            <v>22.58944777720885</v>
          </cell>
          <cell r="Y11">
            <v>4.4482461472604466</v>
          </cell>
          <cell r="Z11">
            <v>71.943420049973611</v>
          </cell>
          <cell r="AA11">
            <v>102.92946747204445</v>
          </cell>
          <cell r="AB11">
            <v>8.4918294736047173E-2</v>
          </cell>
          <cell r="AC11">
            <v>1.704345641171412</v>
          </cell>
          <cell r="AD11">
            <v>1.1567201532481253</v>
          </cell>
          <cell r="AE11">
            <v>89.032722089029988</v>
          </cell>
          <cell r="AF11">
            <v>83.414095243839711</v>
          </cell>
          <cell r="AG11">
            <v>110.83920379734238</v>
          </cell>
          <cell r="AH11">
            <v>111.71463926561037</v>
          </cell>
          <cell r="AI11">
            <v>104.40998762606658</v>
          </cell>
          <cell r="AJ11">
            <v>6.8062451649201661</v>
          </cell>
          <cell r="AK11">
            <v>0.69116940243525438</v>
          </cell>
          <cell r="AL11">
            <v>-1.0045128432618622</v>
          </cell>
          <cell r="AM11">
            <v>2.8726483590597596</v>
          </cell>
          <cell r="AN11">
            <v>2.2614572669320321</v>
          </cell>
          <cell r="AO11">
            <v>72.525813794293228</v>
          </cell>
          <cell r="AP11">
            <v>68.907036855863339</v>
          </cell>
          <cell r="AQ11">
            <v>4.9896398938644175</v>
          </cell>
          <cell r="AR11">
            <v>-1.4259724419208086</v>
          </cell>
          <cell r="AS11">
            <v>34.740650630522474</v>
          </cell>
          <cell r="AT11">
            <v>32.689869947792232</v>
          </cell>
          <cell r="AU11">
            <v>30.500976937744948</v>
          </cell>
          <cell r="AV11">
            <v>19.627628731013292</v>
          </cell>
          <cell r="AW11">
            <v>134.91427280156702</v>
          </cell>
          <cell r="AX11">
            <v>113.03456114821542</v>
          </cell>
          <cell r="AY11">
            <v>6.439607940431058</v>
          </cell>
          <cell r="AZ11">
            <v>77.961459171186476</v>
          </cell>
        </row>
        <row r="12">
          <cell r="A12">
            <v>2011</v>
          </cell>
          <cell r="D12">
            <v>126.88651445131013</v>
          </cell>
          <cell r="E12">
            <v>111.72139545663292</v>
          </cell>
          <cell r="H12">
            <v>0.36251273440579546</v>
          </cell>
          <cell r="I12">
            <v>8.7310547814609674</v>
          </cell>
          <cell r="M12">
            <v>102.89969869813324</v>
          </cell>
          <cell r="N12">
            <v>94.953237360786687</v>
          </cell>
          <cell r="O12">
            <v>105.89024939901067</v>
          </cell>
          <cell r="P12">
            <v>111.26575557244186</v>
          </cell>
          <cell r="Q12">
            <v>106.76800022375292</v>
          </cell>
          <cell r="R12">
            <v>12.509085157351564</v>
          </cell>
          <cell r="S12">
            <v>4.3618841558497934</v>
          </cell>
          <cell r="T12">
            <v>-5.2619917527447324</v>
          </cell>
          <cell r="U12">
            <v>3.5472560426872635</v>
          </cell>
          <cell r="V12">
            <v>3.4307298337092451</v>
          </cell>
          <cell r="W12">
            <v>1.1083160178734157</v>
          </cell>
          <cell r="X12">
            <v>22.792813469071742</v>
          </cell>
          <cell r="Y12">
            <v>4.074398207017552</v>
          </cell>
          <cell r="Z12">
            <v>72.024472306037296</v>
          </cell>
          <cell r="AA12">
            <v>104.4280123478847</v>
          </cell>
          <cell r="AB12">
            <v>1.4558949080808681</v>
          </cell>
          <cell r="AC12">
            <v>1.1795133358959431</v>
          </cell>
          <cell r="AD12">
            <v>0.6797789306905333</v>
          </cell>
          <cell r="AE12">
            <v>94.652517177274603</v>
          </cell>
          <cell r="AF12">
            <v>83.394182865074981</v>
          </cell>
          <cell r="AG12">
            <v>106.10336038604144</v>
          </cell>
          <cell r="AH12">
            <v>114.23971967740592</v>
          </cell>
          <cell r="AI12">
            <v>105.95963593461784</v>
          </cell>
          <cell r="AJ12">
            <v>6.3120557884605466</v>
          </cell>
          <cell r="AK12">
            <v>-2.3871719409673808E-2</v>
          </cell>
          <cell r="AL12">
            <v>-4.2727151125696583</v>
          </cell>
          <cell r="AM12">
            <v>2.2602950055560456</v>
          </cell>
          <cell r="AN12">
            <v>1.4841954718940897</v>
          </cell>
          <cell r="AO12">
            <v>72.885803106978159</v>
          </cell>
          <cell r="AP12">
            <v>69.438224476917597</v>
          </cell>
          <cell r="AQ12">
            <v>4.7301099570795397</v>
          </cell>
          <cell r="AR12">
            <v>3.2961211159852066</v>
          </cell>
          <cell r="AS12">
            <v>35.707050809144398</v>
          </cell>
          <cell r="AT12">
            <v>34.081320493189693</v>
          </cell>
          <cell r="AU12">
            <v>32.883389015700764</v>
          </cell>
          <cell r="AV12">
            <v>20.056299569519577</v>
          </cell>
          <cell r="AW12">
            <v>138.14766827788137</v>
          </cell>
          <cell r="AX12">
            <v>114.83302504008617</v>
          </cell>
          <cell r="AY12">
            <v>1.946495989629371</v>
          </cell>
          <cell r="AZ12">
            <v>79.478975847410155</v>
          </cell>
        </row>
        <row r="13">
          <cell r="A13">
            <v>2012</v>
          </cell>
          <cell r="D13">
            <v>126.84594217490223</v>
          </cell>
          <cell r="E13">
            <v>96.105669329831869</v>
          </cell>
          <cell r="H13">
            <v>-13.977381917738963</v>
          </cell>
          <cell r="I13">
            <v>-3.1975247001880813E-2</v>
          </cell>
          <cell r="M13">
            <v>93.574081010463843</v>
          </cell>
          <cell r="N13">
            <v>91.762609753658225</v>
          </cell>
          <cell r="O13">
            <v>99.658328067239282</v>
          </cell>
          <cell r="P13">
            <v>108.16420353120373</v>
          </cell>
          <cell r="Q13">
            <v>103.44344261530765</v>
          </cell>
          <cell r="R13">
            <v>-9.0628231235419303</v>
          </cell>
          <cell r="S13">
            <v>-3.3602093997124771</v>
          </cell>
          <cell r="T13">
            <v>-5.8852645707619056</v>
          </cell>
          <cell r="U13">
            <v>-2.7875171702930635</v>
          </cell>
          <cell r="V13">
            <v>-3.1138146274895417</v>
          </cell>
          <cell r="W13">
            <v>1.0402631640915323</v>
          </cell>
          <cell r="X13">
            <v>22.734848238410226</v>
          </cell>
          <cell r="Y13">
            <v>3.957849179555152</v>
          </cell>
          <cell r="Z13">
            <v>72.267039417943082</v>
          </cell>
          <cell r="AA13">
            <v>102.48530864249989</v>
          </cell>
          <cell r="AB13">
            <v>-1.8603281453955289</v>
          </cell>
          <cell r="AC13">
            <v>0.48330627433952333</v>
          </cell>
          <cell r="AD13">
            <v>-0.22760344753757211</v>
          </cell>
          <cell r="AE13">
            <v>91.519935235782242</v>
          </cell>
          <cell r="AF13">
            <v>82.467256260166408</v>
          </cell>
          <cell r="AG13">
            <v>98.92251125547341</v>
          </cell>
          <cell r="AH13">
            <v>112.10117954154434</v>
          </cell>
          <cell r="AI13">
            <v>103.79932384677367</v>
          </cell>
          <cell r="AJ13">
            <v>-3.309560099310771</v>
          </cell>
          <cell r="AK13">
            <v>-1.111500314606173</v>
          </cell>
          <cell r="AL13">
            <v>-6.7677867170668149</v>
          </cell>
          <cell r="AM13">
            <v>-1.8719760009044517</v>
          </cell>
          <cell r="AN13">
            <v>-2.0388066349880551</v>
          </cell>
          <cell r="AO13">
            <v>73.40513738986597</v>
          </cell>
          <cell r="AP13">
            <v>68.301903129567236</v>
          </cell>
          <cell r="AQ13">
            <v>6.9521486393992582</v>
          </cell>
          <cell r="AR13">
            <v>-1.3914350277827836</v>
          </cell>
          <cell r="AS13">
            <v>34.362150796910207</v>
          </cell>
          <cell r="AT13">
            <v>33.137079255328224</v>
          </cell>
          <cell r="AU13">
            <v>34.2440858790576</v>
          </cell>
          <cell r="AV13">
            <v>18.231900456740814</v>
          </cell>
          <cell r="AW13">
            <v>136.80061431240591</v>
          </cell>
          <cell r="AX13">
            <v>115.75229256009533</v>
          </cell>
          <cell r="AY13">
            <v>-1.277247476383514</v>
          </cell>
          <cell r="AZ13">
            <v>78.463832634143643</v>
          </cell>
        </row>
        <row r="14">
          <cell r="A14">
            <v>2013</v>
          </cell>
          <cell r="D14">
            <v>129.79856245131526</v>
          </cell>
          <cell r="E14">
            <v>97.556748747231694</v>
          </cell>
          <cell r="H14">
            <v>1.5098791023657077</v>
          </cell>
          <cell r="I14">
            <v>2.3277215067248891</v>
          </cell>
          <cell r="M14">
            <v>95.988796291501373</v>
          </cell>
          <cell r="N14">
            <v>91.425086634241325</v>
          </cell>
          <cell r="O14">
            <v>91.143003620519337</v>
          </cell>
          <cell r="P14">
            <v>108.85417570158944</v>
          </cell>
          <cell r="Q14">
            <v>103.51174427408307</v>
          </cell>
          <cell r="R14">
            <v>2.5805386010336662</v>
          </cell>
          <cell r="S14">
            <v>-0.36782205772373233</v>
          </cell>
          <cell r="T14">
            <v>-8.5445186688007269</v>
          </cell>
          <cell r="U14">
            <v>0.63789326584988704</v>
          </cell>
          <cell r="V14">
            <v>6.6028021736896925E-2</v>
          </cell>
          <cell r="W14">
            <v>1.0664034315036923</v>
          </cell>
          <cell r="X14">
            <v>22.636278165132044</v>
          </cell>
          <cell r="Y14">
            <v>3.6172815980452437</v>
          </cell>
          <cell r="Z14">
            <v>72.68003680531902</v>
          </cell>
          <cell r="AA14">
            <v>103.10801584306141</v>
          </cell>
          <cell r="AB14">
            <v>0.60760630846488084</v>
          </cell>
          <cell r="AC14">
            <v>2.0720869651162488</v>
          </cell>
          <cell r="AD14">
            <v>0.91546776349622494</v>
          </cell>
          <cell r="AE14">
            <v>87.358092573108024</v>
          </cell>
          <cell r="AF14">
            <v>80.397448959287217</v>
          </cell>
          <cell r="AG14">
            <v>95.589657461211772</v>
          </cell>
          <cell r="AH14">
            <v>111.38534296394418</v>
          </cell>
          <cell r="AI14">
            <v>102.53781480231684</v>
          </cell>
          <cell r="AJ14">
            <v>-4.5474711623780024</v>
          </cell>
          <cell r="AK14">
            <v>-2.5098534797246219</v>
          </cell>
          <cell r="AL14">
            <v>-3.3691560717199587</v>
          </cell>
          <cell r="AM14">
            <v>-0.63856293085202687</v>
          </cell>
          <cell r="AN14">
            <v>-1.2153345491142442</v>
          </cell>
          <cell r="AO14">
            <v>74.246453327692777</v>
          </cell>
          <cell r="AP14">
            <v>68.093535435844032</v>
          </cell>
          <cell r="AQ14">
            <v>8.2871539529199296</v>
          </cell>
          <cell r="AR14">
            <v>1.2040757597791441</v>
          </cell>
          <cell r="AS14">
            <v>34.159352243159312</v>
          </cell>
          <cell r="AT14">
            <v>33.410633758278578</v>
          </cell>
          <cell r="AU14">
            <v>34.457532662305965</v>
          </cell>
          <cell r="AV14">
            <v>17.897494323044949</v>
          </cell>
          <cell r="AW14">
            <v>138.82394077261063</v>
          </cell>
          <cell r="AX14">
            <v>114.91126273508422</v>
          </cell>
          <cell r="AY14">
            <v>-0.53830749642079789</v>
          </cell>
          <cell r="AZ14">
            <v>78.041455941094981</v>
          </cell>
        </row>
        <row r="15">
          <cell r="A15">
            <v>2014</v>
          </cell>
          <cell r="D15">
            <v>136.1018459581843</v>
          </cell>
          <cell r="E15">
            <v>105.79454160227652</v>
          </cell>
          <cell r="H15">
            <v>8.4441035200843562</v>
          </cell>
          <cell r="I15">
            <v>4.856204404600617</v>
          </cell>
          <cell r="M15">
            <v>100.88619608369508</v>
          </cell>
          <cell r="N15">
            <v>91.976811074059285</v>
          </cell>
          <cell r="O15">
            <v>84.549717595868842</v>
          </cell>
          <cell r="P15">
            <v>110.27353737716632</v>
          </cell>
          <cell r="Q15">
            <v>104.41956385799374</v>
          </cell>
          <cell r="R15">
            <v>5.1020535535430067</v>
          </cell>
          <cell r="S15">
            <v>0.60347160733376093</v>
          </cell>
          <cell r="T15">
            <v>-7.2340012537902894</v>
          </cell>
          <cell r="U15">
            <v>1.3039110961327705</v>
          </cell>
          <cell r="V15">
            <v>0.87702085427803222</v>
          </cell>
          <cell r="W15">
            <v>1.1110676110220388</v>
          </cell>
          <cell r="X15">
            <v>22.574895138618622</v>
          </cell>
          <cell r="Y15">
            <v>3.3264338830315681</v>
          </cell>
          <cell r="Z15">
            <v>72.987603367327765</v>
          </cell>
          <cell r="AA15">
            <v>104.62128092042211</v>
          </cell>
          <cell r="AB15">
            <v>1.4676502743142805</v>
          </cell>
          <cell r="AC15">
            <v>0.14784526875599724</v>
          </cell>
          <cell r="AD15">
            <v>-0.51900062218526166</v>
          </cell>
          <cell r="AE15">
            <v>84.604054345708633</v>
          </cell>
          <cell r="AF15">
            <v>78.059550497524768</v>
          </cell>
          <cell r="AG15">
            <v>96.737193763919834</v>
          </cell>
          <cell r="AH15">
            <v>112.27282621238811</v>
          </cell>
          <cell r="AI15">
            <v>102.59315844782407</v>
          </cell>
          <cell r="AJ15">
            <v>-3.1525851197982568</v>
          </cell>
          <cell r="AK15">
            <v>-2.9079261743072848</v>
          </cell>
          <cell r="AL15">
            <v>1.2004816558461862</v>
          </cell>
          <cell r="AM15">
            <v>0.79676843005387354</v>
          </cell>
          <cell r="AN15">
            <v>5.3973888183511676E-2</v>
          </cell>
          <cell r="AO15">
            <v>74.744145777790678</v>
          </cell>
          <cell r="AP15">
            <v>69.453373837805358</v>
          </cell>
          <cell r="AQ15">
            <v>7.0785101427400718</v>
          </cell>
          <cell r="AR15">
            <v>0.85539298490087123</v>
          </cell>
          <cell r="AS15">
            <v>34.307983748192584</v>
          </cell>
          <cell r="AT15">
            <v>33.857765286795214</v>
          </cell>
          <cell r="AU15">
            <v>35.486964296824489</v>
          </cell>
          <cell r="AV15">
            <v>18.584788873637429</v>
          </cell>
          <cell r="AW15">
            <v>139.62275707868244</v>
          </cell>
          <cell r="AX15">
            <v>114.7552575750039</v>
          </cell>
          <cell r="AY15">
            <v>-0.58208642699371094</v>
          </cell>
          <cell r="AZ15">
            <v>77.587187218633588</v>
          </cell>
        </row>
        <row r="16">
          <cell r="A16">
            <v>2015</v>
          </cell>
          <cell r="D16">
            <v>144.90978042234352</v>
          </cell>
          <cell r="E16">
            <v>118.56691674310599</v>
          </cell>
          <cell r="H16">
            <v>12.072811080221735</v>
          </cell>
          <cell r="I16">
            <v>6.4715760481789175</v>
          </cell>
          <cell r="M16">
            <v>98.852569291273895</v>
          </cell>
          <cell r="N16">
            <v>94.668590429465098</v>
          </cell>
          <cell r="O16">
            <v>84.426651924039476</v>
          </cell>
          <cell r="P16">
            <v>110.9261087452591</v>
          </cell>
          <cell r="Q16">
            <v>105.53200569396587</v>
          </cell>
          <cell r="R16">
            <v>-2.0157631780804652</v>
          </cell>
          <cell r="S16">
            <v>2.9265847815036938</v>
          </cell>
          <cell r="T16">
            <v>-0.14555420801947161</v>
          </cell>
          <cell r="U16">
            <v>0.59177512902375273</v>
          </cell>
          <cell r="V16">
            <v>1.065357673285261</v>
          </cell>
          <cell r="W16">
            <v>1.0771951381746785</v>
          </cell>
          <cell r="X16">
            <v>22.990636078585553</v>
          </cell>
          <cell r="Y16">
            <v>3.2865783043835513</v>
          </cell>
          <cell r="Z16">
            <v>72.645590478856221</v>
          </cell>
          <cell r="AA16">
            <v>104.3005259898796</v>
          </cell>
          <cell r="AB16">
            <v>-0.30658669796490567</v>
          </cell>
          <cell r="AC16">
            <v>-0.11200364560133291</v>
          </cell>
          <cell r="AD16">
            <v>-3.6353294223401278E-2</v>
          </cell>
          <cell r="AE16">
            <v>91.515456386006292</v>
          </cell>
          <cell r="AF16">
            <v>77.411422711005628</v>
          </cell>
          <cell r="AG16">
            <v>94.279507825850089</v>
          </cell>
          <cell r="AH16">
            <v>112.07348251356325</v>
          </cell>
          <cell r="AI16">
            <v>102.29289157740342</v>
          </cell>
          <cell r="AJ16">
            <v>8.1691144635413373</v>
          </cell>
          <cell r="AK16">
            <v>-0.8302991528752135</v>
          </cell>
          <cell r="AL16">
            <v>-2.5405801454893573</v>
          </cell>
          <cell r="AM16">
            <v>-0.17755293560326457</v>
          </cell>
          <cell r="AN16">
            <v>-0.29267728468790333</v>
          </cell>
          <cell r="AO16">
            <v>74.687581005717334</v>
          </cell>
          <cell r="AP16">
            <v>69.265619366734853</v>
          </cell>
          <cell r="AQ16">
            <v>7.2595223542819509</v>
          </cell>
          <cell r="AR16">
            <v>0.95908033880529597</v>
          </cell>
          <cell r="AS16">
            <v>34.568884886959424</v>
          </cell>
          <cell r="AT16">
            <v>34.568884886959424</v>
          </cell>
          <cell r="AU16">
            <v>36.740738107704097</v>
          </cell>
          <cell r="AV16">
            <v>19.794203003680298</v>
          </cell>
          <cell r="AW16">
            <v>139.91946936879049</v>
          </cell>
          <cell r="AX16">
            <v>116.92787715951373</v>
          </cell>
          <cell r="AY16">
            <v>1.3761635055002719</v>
          </cell>
          <cell r="AZ16">
            <v>78.654913774080597</v>
          </cell>
        </row>
        <row r="17">
          <cell r="A17">
            <v>2016</v>
          </cell>
          <cell r="D17">
            <v>146.88548976098576</v>
          </cell>
          <cell r="E17">
            <v>127.50120110022394</v>
          </cell>
          <cell r="H17">
            <v>7.5352253415474246</v>
          </cell>
          <cell r="I17">
            <v>1.3634064815252644</v>
          </cell>
          <cell r="M17">
            <v>110.09059815482451</v>
          </cell>
          <cell r="N17">
            <v>96.72298545506537</v>
          </cell>
          <cell r="O17">
            <v>83.497802823862457</v>
          </cell>
          <cell r="P17">
            <v>111.6639531686417</v>
          </cell>
          <cell r="Q17">
            <v>106.65954648924814</v>
          </cell>
          <cell r="R17">
            <v>11.368474227955794</v>
          </cell>
          <cell r="S17">
            <v>2.1700914910431024</v>
          </cell>
          <cell r="T17">
            <v>-1.1001846916927738</v>
          </cell>
          <cell r="U17">
            <v>0.66516749909351081</v>
          </cell>
          <cell r="V17">
            <v>1.0684349149508554</v>
          </cell>
          <cell r="W17">
            <v>1.1869737478891116</v>
          </cell>
          <cell r="X17">
            <v>23.241236431166758</v>
          </cell>
          <cell r="Y17">
            <v>3.216058382355933</v>
          </cell>
          <cell r="Z17">
            <v>72.355731438588194</v>
          </cell>
          <cell r="AA17">
            <v>109.6599000797665</v>
          </cell>
          <cell r="AB17">
            <v>5.1383960330237732</v>
          </cell>
          <cell r="AC17">
            <v>3.0716357705820707</v>
          </cell>
          <cell r="AD17">
            <v>0.89085621996014552</v>
          </cell>
          <cell r="AE17">
            <v>89.010186248437776</v>
          </cell>
          <cell r="AF17">
            <v>78.807991233460569</v>
          </cell>
          <cell r="AG17">
            <v>95.435611620696505</v>
          </cell>
          <cell r="AH17">
            <v>113.77507023041773</v>
          </cell>
          <cell r="AI17">
            <v>103.80718227405673</v>
          </cell>
          <cell r="AJ17">
            <v>-2.7375377193131656</v>
          </cell>
          <cell r="AK17">
            <v>1.8040858487624822</v>
          </cell>
          <cell r="AL17">
            <v>1.2262514108388523</v>
          </cell>
          <cell r="AM17">
            <v>1.5182786138982829</v>
          </cell>
          <cell r="AN17">
            <v>1.4803479237924133</v>
          </cell>
          <cell r="AO17">
            <v>76.301970608949418</v>
          </cell>
          <cell r="AP17">
            <v>72.181725810467384</v>
          </cell>
          <cell r="AQ17">
            <v>5.3999192492661194</v>
          </cell>
          <cell r="AR17">
            <v>1.537714000160717</v>
          </cell>
          <cell r="AS17">
            <v>34.804138093335879</v>
          </cell>
          <cell r="AT17">
            <v>35.193456789966014</v>
          </cell>
          <cell r="AU17">
            <v>36.168142216361936</v>
          </cell>
          <cell r="AV17">
            <v>20.020864420258203</v>
          </cell>
          <cell r="AW17">
            <v>138.9366096521756</v>
          </cell>
          <cell r="AX17">
            <v>112.71470163378893</v>
          </cell>
          <cell r="AY17">
            <v>-3.8710511779108336</v>
          </cell>
          <cell r="AZ17">
            <v>75.610141807944302</v>
          </cell>
        </row>
        <row r="18">
          <cell r="A18">
            <v>2017</v>
          </cell>
          <cell r="D18">
            <v>154.1597931394675</v>
          </cell>
          <cell r="E18">
            <v>137.46337660883529</v>
          </cell>
          <cell r="H18">
            <v>7.8133973818650393</v>
          </cell>
          <cell r="I18">
            <v>4.9523634977958642</v>
          </cell>
          <cell r="M18">
            <v>100.08749157163614</v>
          </cell>
          <cell r="N18">
            <v>101.75649112890198</v>
          </cell>
          <cell r="O18">
            <v>88.143863416163938</v>
          </cell>
          <cell r="P18">
            <v>113.85835680274857</v>
          </cell>
          <cell r="Q18">
            <v>109.54202882521898</v>
          </cell>
          <cell r="R18">
            <v>-9.0862496442435834</v>
          </cell>
          <cell r="S18">
            <v>5.2040429171564595</v>
          </cell>
          <cell r="T18">
            <v>5.5642908378107814</v>
          </cell>
          <cell r="U18">
            <v>1.9651853367511851</v>
          </cell>
          <cell r="V18">
            <v>2.7025075868491788</v>
          </cell>
          <cell r="W18">
            <v>1.0507263895496664</v>
          </cell>
          <cell r="X18">
            <v>23.807325569773468</v>
          </cell>
          <cell r="Y18">
            <v>3.305673156415446</v>
          </cell>
          <cell r="Z18">
            <v>71.836274884261414</v>
          </cell>
          <cell r="AA18">
            <v>109.57209790483427</v>
          </cell>
          <cell r="AB18">
            <v>-8.0067713784504058E-2</v>
          </cell>
          <cell r="AC18">
            <v>-0.40409445803252231</v>
          </cell>
          <cell r="AD18">
            <v>0.11270797602702665</v>
          </cell>
          <cell r="AE18">
            <v>90.280878380112739</v>
          </cell>
          <cell r="AF18">
            <v>81.45210988069735</v>
          </cell>
          <cell r="AG18">
            <v>94.136241123285885</v>
          </cell>
          <cell r="AH18">
            <v>116.02571918754356</v>
          </cell>
          <cell r="AI18">
            <v>105.92643529582307</v>
          </cell>
          <cell r="AJ18">
            <v>1.4275805783939166</v>
          </cell>
          <cell r="AK18">
            <v>3.3551402666816443</v>
          </cell>
          <cell r="AL18">
            <v>-1.3615153456289386</v>
          </cell>
          <cell r="AM18">
            <v>1.9781565087745534</v>
          </cell>
          <cell r="AN18">
            <v>2.0415283175410526</v>
          </cell>
          <cell r="AO18">
            <v>75.908084109108799</v>
          </cell>
          <cell r="AP18">
            <v>72.042733645873938</v>
          </cell>
          <cell r="AQ18">
            <v>5.0921459928811705</v>
          </cell>
          <cell r="AR18">
            <v>3.0271901461066841</v>
          </cell>
          <cell r="AS18">
            <v>35.61166837305236</v>
          </cell>
          <cell r="AT18">
            <v>36.175983468980881</v>
          </cell>
          <cell r="AU18">
            <v>37.446470624342858</v>
          </cell>
          <cell r="AV18">
            <v>21.61383825789385</v>
          </cell>
          <cell r="AW18">
            <v>139.34050010698667</v>
          </cell>
          <cell r="AX18">
            <v>115.21650728150323</v>
          </cell>
          <cell r="AY18">
            <v>2.7848050303548533</v>
          </cell>
          <cell r="AZ18">
            <v>77.71573684047037</v>
          </cell>
        </row>
        <row r="19">
          <cell r="A19">
            <v>2018</v>
          </cell>
          <cell r="D19">
            <v>163.52896255074992</v>
          </cell>
          <cell r="E19">
            <v>145.1469732608212</v>
          </cell>
          <cell r="H19">
            <v>5.5895590822348851</v>
          </cell>
          <cell r="I19">
            <v>6.0775700463000515</v>
          </cell>
          <cell r="M19">
            <v>100.33673167281044</v>
          </cell>
          <cell r="N19">
            <v>108.9047444320928</v>
          </cell>
          <cell r="O19">
            <v>91.269526451907481</v>
          </cell>
          <cell r="P19">
            <v>114.49141673231544</v>
          </cell>
          <cell r="Q19">
            <v>111.94284503167181</v>
          </cell>
          <cell r="R19">
            <v>0.24902222771356897</v>
          </cell>
          <cell r="S19">
            <v>7.0248622214534207</v>
          </cell>
          <cell r="T19">
            <v>3.5460926201816179</v>
          </cell>
          <cell r="U19">
            <v>0.55600655704493018</v>
          </cell>
          <cell r="V19">
            <v>2.1916849926921333</v>
          </cell>
          <cell r="W19">
            <v>1.0307520928805736</v>
          </cell>
          <cell r="X19">
            <v>24.933298038372691</v>
          </cell>
          <cell r="Y19">
            <v>3.3494852232911065</v>
          </cell>
          <cell r="Z19">
            <v>70.686464645455644</v>
          </cell>
          <cell r="AA19">
            <v>110.36861308064942</v>
          </cell>
          <cell r="AB19">
            <v>0.72693248650488318</v>
          </cell>
          <cell r="AC19">
            <v>1.2609676335294528</v>
          </cell>
          <cell r="AD19">
            <v>0.12064496178307849</v>
          </cell>
          <cell r="AE19">
            <v>108.98745667099192</v>
          </cell>
          <cell r="AF19">
            <v>82.548804663289246</v>
          </cell>
          <cell r="AG19">
            <v>93.444692621186206</v>
          </cell>
          <cell r="AH19">
            <v>117.50467597582909</v>
          </cell>
          <cell r="AI19">
            <v>107.52300535832778</v>
          </cell>
          <cell r="AJ19">
            <v>20.720421230416285</v>
          </cell>
          <cell r="AK19">
            <v>1.3464289435819454</v>
          </cell>
          <cell r="AL19">
            <v>-0.73462514951494473</v>
          </cell>
          <cell r="AM19">
            <v>1.2746801300967725</v>
          </cell>
          <cell r="AN19">
            <v>1.5072442096686789</v>
          </cell>
          <cell r="AO19">
            <v>76.772638160987796</v>
          </cell>
          <cell r="AP19">
            <v>72.478993426991224</v>
          </cell>
          <cell r="AQ19">
            <v>5.5926757720544193</v>
          </cell>
          <cell r="AR19">
            <v>1.6484535519568855</v>
          </cell>
          <cell r="AS19">
            <v>36.253773063779398</v>
          </cell>
          <cell r="AT19">
            <v>37.15167082346418</v>
          </cell>
          <cell r="AU19">
            <v>39.255944079740502</v>
          </cell>
          <cell r="AV19">
            <v>22.676736781088689</v>
          </cell>
          <cell r="AW19">
            <v>139.94540207734721</v>
          </cell>
          <cell r="AX19">
            <v>116.69992642697584</v>
          </cell>
          <cell r="AY19">
            <v>1.4541815878126751</v>
          </cell>
          <cell r="AZ19">
            <v>78.845864776437438</v>
          </cell>
        </row>
        <row r="20">
          <cell r="A20">
            <v>2019</v>
          </cell>
          <cell r="D20">
            <v>178.47266326342853</v>
          </cell>
          <cell r="E20">
            <v>154.50426853424412</v>
          </cell>
          <cell r="H20">
            <v>6.4467725803750486</v>
          </cell>
          <cell r="I20">
            <v>9.1382593514839563</v>
          </cell>
          <cell r="M20">
            <v>94.506102524190055</v>
          </cell>
          <cell r="N20">
            <v>112.16227287248115</v>
          </cell>
          <cell r="O20">
            <v>87.718417683276684</v>
          </cell>
          <cell r="P20">
            <v>116.1334806354311</v>
          </cell>
          <cell r="Q20">
            <v>113.6996550584754</v>
          </cell>
          <cell r="R20">
            <v>-5.8110614641441405</v>
          </cell>
          <cell r="S20">
            <v>2.9911722004173802</v>
          </cell>
          <cell r="T20">
            <v>-3.8907934627030127</v>
          </cell>
          <cell r="U20">
            <v>1.4342244597731257</v>
          </cell>
          <cell r="V20">
            <v>1.5693812555027886</v>
          </cell>
          <cell r="W20">
            <v>0.95585347003158283</v>
          </cell>
          <cell r="X20">
            <v>25.282319928036845</v>
          </cell>
          <cell r="Y20">
            <v>3.1694233354549315</v>
          </cell>
          <cell r="Z20">
            <v>70.592403266476637</v>
          </cell>
          <cell r="AA20">
            <v>113.1015584745564</v>
          </cell>
          <cell r="AB20">
            <v>2.4761980037838471</v>
          </cell>
          <cell r="AC20">
            <v>1.2651182975247366</v>
          </cell>
          <cell r="AD20">
            <v>1.8962218474527726</v>
          </cell>
          <cell r="AE20">
            <v>107.19061092546478</v>
          </cell>
          <cell r="AF20">
            <v>81.379695279362565</v>
          </cell>
          <cell r="AG20">
            <v>94.182699446062458</v>
          </cell>
          <cell r="AH20">
            <v>117.96608983268071</v>
          </cell>
          <cell r="AI20">
            <v>107.5640660106403</v>
          </cell>
          <cell r="AJ20">
            <v>-1.648672058612588</v>
          </cell>
          <cell r="AK20">
            <v>-1.4162644616059317</v>
          </cell>
          <cell r="AL20">
            <v>0.78977928459569302</v>
          </cell>
          <cell r="AM20">
            <v>0.39267701733549654</v>
          </cell>
          <cell r="AN20">
            <v>3.8187783326626423E-2</v>
          </cell>
          <cell r="AO20">
            <v>76.29713981961379</v>
          </cell>
          <cell r="AP20">
            <v>72.891531666980754</v>
          </cell>
          <cell r="AQ20">
            <v>4.4636118217337817</v>
          </cell>
          <cell r="AR20">
            <v>0.37032966968864045</v>
          </cell>
          <cell r="AS20">
            <v>36.661089099650539</v>
          </cell>
          <cell r="AT20">
            <v>37.871499914304202</v>
          </cell>
          <cell r="AU20">
            <v>42.115223884636841</v>
          </cell>
          <cell r="AV20">
            <v>23.520454023433398</v>
          </cell>
          <cell r="AW20">
            <v>140.38070764081846</v>
          </cell>
          <cell r="AX20">
            <v>115.77738150113277</v>
          </cell>
          <cell r="AY20">
            <v>-0.88490475441681538</v>
          </cell>
          <cell r="AZ20">
            <v>78.148153970369691</v>
          </cell>
        </row>
        <row r="21">
          <cell r="A21">
            <v>2020</v>
          </cell>
          <cell r="D21">
            <v>166.64782679477085</v>
          </cell>
          <cell r="E21">
            <v>144.90971928859037</v>
          </cell>
          <cell r="H21">
            <v>-6.2098926694230672</v>
          </cell>
          <cell r="I21">
            <v>-6.6255729322557517</v>
          </cell>
          <cell r="M21">
            <v>93.09045325886143</v>
          </cell>
          <cell r="N21">
            <v>98.594895523754531</v>
          </cell>
          <cell r="O21">
            <v>87.3359092331916</v>
          </cell>
          <cell r="P21">
            <v>107.50175713414808</v>
          </cell>
          <cell r="Q21">
            <v>104.22485521054783</v>
          </cell>
          <cell r="R21">
            <v>-1.4979448178664034</v>
          </cell>
          <cell r="S21">
            <v>-12.096204009838107</v>
          </cell>
          <cell r="T21">
            <v>-0.43606401048659205</v>
          </cell>
          <cell r="U21">
            <v>-7.4325883061922005</v>
          </cell>
          <cell r="V21">
            <v>-8.3331825791861043</v>
          </cell>
          <cell r="W21">
            <v>1.0271277426252865</v>
          </cell>
          <cell r="X21">
            <v>24.244453507202639</v>
          </cell>
          <cell r="Y21">
            <v>3.4424699250358586</v>
          </cell>
          <cell r="Z21">
            <v>71.285948825136217</v>
          </cell>
          <cell r="AA21">
            <v>109.66761996046962</v>
          </cell>
          <cell r="AB21">
            <v>-3.0361549039656155</v>
          </cell>
          <cell r="AC21">
            <v>-2.8870872303611739</v>
          </cell>
          <cell r="AD21">
            <v>0.73135542353062188</v>
          </cell>
          <cell r="AE21">
            <v>88.316254894259643</v>
          </cell>
          <cell r="AF21">
            <v>72.32787334096902</v>
          </cell>
          <cell r="AG21">
            <v>96.972622375976727</v>
          </cell>
          <cell r="AH21">
            <v>103.62490002586345</v>
          </cell>
          <cell r="AI21">
            <v>95.406166194854762</v>
          </cell>
          <cell r="AJ21">
            <v>-17.608217611829314</v>
          </cell>
          <cell r="AK21">
            <v>-11.122948921497189</v>
          </cell>
          <cell r="AL21">
            <v>2.962245663294083</v>
          </cell>
          <cell r="AM21">
            <v>-12.157044305832553</v>
          </cell>
          <cell r="AN21">
            <v>-11.302938115581163</v>
          </cell>
          <cell r="AO21">
            <v>73.556416000973059</v>
          </cell>
          <cell r="AP21">
            <v>70.165274314563376</v>
          </cell>
          <cell r="AQ21">
            <v>4.6102595406018949</v>
          </cell>
          <cell r="AR21">
            <v>-3.6137511998350802</v>
          </cell>
          <cell r="AS21">
            <v>33.638107153065306</v>
          </cell>
          <cell r="AT21">
            <v>35.350783832132308</v>
          </cell>
          <cell r="AU21">
            <v>41.979315046023814</v>
          </cell>
          <cell r="AV21">
            <v>22.709900857958441</v>
          </cell>
          <cell r="AW21">
            <v>140.22746314064179</v>
          </cell>
          <cell r="AX21">
            <v>115.98832263150835</v>
          </cell>
          <cell r="AY21">
            <v>-5.4628894615041501</v>
          </cell>
          <cell r="AZ21">
            <v>73.879006702762325</v>
          </cell>
        </row>
        <row r="22">
          <cell r="A22">
            <v>2021</v>
          </cell>
          <cell r="D22">
            <v>184.16470939185155</v>
          </cell>
          <cell r="E22">
            <v>155.96110859292327</v>
          </cell>
          <cell r="H22">
            <v>7.6263961855614681</v>
          </cell>
          <cell r="I22">
            <v>10.511317749527581</v>
          </cell>
          <cell r="M22">
            <v>86.066330774786707</v>
          </cell>
          <cell r="N22">
            <v>107.53240168817548</v>
          </cell>
          <cell r="O22">
            <v>105.15174641340455</v>
          </cell>
          <cell r="P22">
            <v>113.09509890948134</v>
          </cell>
          <cell r="Q22">
            <v>111.0322908539587</v>
          </cell>
          <cell r="R22">
            <v>-7.5454810221434858</v>
          </cell>
          <cell r="S22">
            <v>9.0648771591503419</v>
          </cell>
          <cell r="T22">
            <v>20.399211889629186</v>
          </cell>
          <cell r="U22">
            <v>5.2030235825387683</v>
          </cell>
          <cell r="V22">
            <v>6.5314896620954466</v>
          </cell>
          <cell r="W22">
            <v>0.89140405033705949</v>
          </cell>
          <cell r="X22">
            <v>24.821002240191302</v>
          </cell>
          <cell r="Y22">
            <v>3.8905929809365967</v>
          </cell>
          <cell r="Z22">
            <v>70.397000728535048</v>
          </cell>
          <cell r="AA22">
            <v>109.77741382239476</v>
          </cell>
          <cell r="AB22">
            <v>0.10011511325287437</v>
          </cell>
          <cell r="AC22">
            <v>4.1167501050387578E-2</v>
          </cell>
          <cell r="AD22">
            <v>0.58030453072159816</v>
          </cell>
          <cell r="AE22">
            <v>80.963840183566433</v>
          </cell>
          <cell r="AF22">
            <v>79.282426305841767</v>
          </cell>
          <cell r="AG22">
            <v>102.12478789882037</v>
          </cell>
          <cell r="AH22">
            <v>111.77729627752116</v>
          </cell>
          <cell r="AI22">
            <v>102.79282541255853</v>
          </cell>
          <cell r="AJ22">
            <v>-8.3250979329866244</v>
          </cell>
          <cell r="AK22">
            <v>9.6153151525519185</v>
          </cell>
          <cell r="AL22">
            <v>5.3130104111941634</v>
          </cell>
          <cell r="AM22">
            <v>7.8672174830788144</v>
          </cell>
          <cell r="AN22">
            <v>7.7423289419443542</v>
          </cell>
          <cell r="AO22">
            <v>73.162134159999781</v>
          </cell>
          <cell r="AP22">
            <v>69.830292010057107</v>
          </cell>
          <cell r="AQ22">
            <v>4.5540527052644624</v>
          </cell>
          <cell r="AR22">
            <v>4.8157573236031981</v>
          </cell>
          <cell r="AS22">
            <v>35.937496884362623</v>
          </cell>
          <cell r="AT22">
            <v>37.739795834115128</v>
          </cell>
          <cell r="AU22">
            <v>45.694718619151416</v>
          </cell>
          <cell r="AV22">
            <v>25.242338050616091</v>
          </cell>
          <cell r="AW22">
            <v>140.23495990458522</v>
          </cell>
          <cell r="AX22">
            <v>117.0677156139279</v>
          </cell>
          <cell r="AY22">
            <v>6.4249422106719134</v>
          </cell>
          <cell r="AZ22">
            <v>78.625690189233239</v>
          </cell>
        </row>
        <row r="23">
          <cell r="A23">
            <v>2022</v>
          </cell>
          <cell r="D23">
            <v>188.51548290495106</v>
          </cell>
          <cell r="E23">
            <v>162.73149211632062</v>
          </cell>
          <cell r="H23">
            <v>4.3410716841394414</v>
          </cell>
          <cell r="I23">
            <v>2.3624360646872011</v>
          </cell>
          <cell r="M23">
            <v>83.725614940546677</v>
          </cell>
          <cell r="N23">
            <v>106.09284979354858</v>
          </cell>
          <cell r="O23">
            <v>113.69388252463993</v>
          </cell>
          <cell r="P23">
            <v>116.86695782635501</v>
          </cell>
          <cell r="Q23">
            <v>113.59420239989863</v>
          </cell>
          <cell r="R23">
            <v>-2.7196649527967853</v>
          </cell>
          <cell r="S23">
            <v>-1.3387145381550725</v>
          </cell>
          <cell r="T23">
            <v>8.1236274266448305</v>
          </cell>
          <cell r="U23">
            <v>3.3351214625954473</v>
          </cell>
          <cell r="V23">
            <v>2.3073571897292755</v>
          </cell>
          <cell r="W23">
            <v>0.84760360409279201</v>
          </cell>
          <cell r="X23">
            <v>23.93642114053603</v>
          </cell>
          <cell r="Y23">
            <v>4.1117768799303818</v>
          </cell>
          <cell r="Z23">
            <v>71.104198375440802</v>
          </cell>
          <cell r="AA23">
            <v>112.99761478179903</v>
          </cell>
          <cell r="AB23">
            <v>2.9333911660681888</v>
          </cell>
          <cell r="AC23">
            <v>2.9744240406578415</v>
          </cell>
          <cell r="AD23">
            <v>0.27062831903494899</v>
          </cell>
          <cell r="AE23">
            <v>82.88644081575292</v>
          </cell>
          <cell r="AF23">
            <v>78.951758444783508</v>
          </cell>
          <cell r="AG23">
            <v>103.87848204415783</v>
          </cell>
          <cell r="AH23">
            <v>117.69586917628604</v>
          </cell>
          <cell r="AI23">
            <v>106.886618417786</v>
          </cell>
          <cell r="AJ23">
            <v>2.3746411087065988</v>
          </cell>
          <cell r="AK23">
            <v>-0.41707585963963734</v>
          </cell>
          <cell r="AL23">
            <v>1.7172071359158325</v>
          </cell>
          <cell r="AM23">
            <v>5.2949687421945058</v>
          </cell>
          <cell r="AN23">
            <v>3.9825668657292423</v>
          </cell>
          <cell r="AO23">
            <v>75.13494981541993</v>
          </cell>
          <cell r="AP23">
            <v>71.684688559465812</v>
          </cell>
          <cell r="AQ23">
            <v>4.5920856597764246</v>
          </cell>
          <cell r="AR23">
            <v>3.8939265831353209</v>
          </cell>
          <cell r="AS23">
            <v>36.730803957828499</v>
          </cell>
          <cell r="AT23">
            <v>39.680253042858489</v>
          </cell>
          <cell r="AU23">
            <v>50.077172430863605</v>
          </cell>
          <cell r="AV23">
            <v>30.744490784804551</v>
          </cell>
          <cell r="AW23">
            <v>139.83619000076894</v>
          </cell>
          <cell r="AX23">
            <v>114.63041719497718</v>
          </cell>
          <cell r="AY23">
            <v>-0.60819328815165941</v>
          </cell>
          <cell r="AZ23">
            <v>78.147494018739408</v>
          </cell>
        </row>
        <row r="24">
          <cell r="A24">
            <v>2023</v>
          </cell>
          <cell r="D24">
            <v>193.44215929187015</v>
          </cell>
          <cell r="E24">
            <v>169.38846251741168</v>
          </cell>
          <cell r="H24">
            <v>4.0907695950656242</v>
          </cell>
          <cell r="I24">
            <v>2.6134067669142835</v>
          </cell>
          <cell r="M24">
            <v>83.065615376534453</v>
          </cell>
          <cell r="N24">
            <v>108.12992640671473</v>
          </cell>
          <cell r="O24">
            <v>120.12078380871773</v>
          </cell>
          <cell r="P24">
            <v>119.98396767989128</v>
          </cell>
          <cell r="Q24">
            <v>116.52697883253622</v>
          </cell>
          <cell r="R24">
            <v>-0.78828870290279518</v>
          </cell>
          <cell r="S24">
            <v>1.920088504673223</v>
          </cell>
          <cell r="T24">
            <v>5.65281186759099</v>
          </cell>
          <cell r="U24">
            <v>2.6671438287694915</v>
          </cell>
          <cell r="V24">
            <v>2.5818011576972832</v>
          </cell>
          <cell r="W24">
            <v>0.81975753120536088</v>
          </cell>
          <cell r="X24">
            <v>23.782017215492282</v>
          </cell>
          <cell r="Y24">
            <v>4.2348719191327815</v>
          </cell>
          <cell r="Z24">
            <v>71.163353334169585</v>
          </cell>
          <cell r="AA24">
            <v>115.51373777996957</v>
          </cell>
          <cell r="AB24">
            <v>2.226704522063816</v>
          </cell>
          <cell r="AC24">
            <v>1.9897699134264979</v>
          </cell>
          <cell r="AD24">
            <v>0.22721704579526936</v>
          </cell>
          <cell r="AE24">
            <v>86.656537940927677</v>
          </cell>
          <cell r="AF24">
            <v>79.847778935195095</v>
          </cell>
          <cell r="AG24">
            <v>106.67642459062134</v>
          </cell>
          <cell r="AH24">
            <v>122.59401050615901</v>
          </cell>
          <cell r="AI24">
            <v>110.6771230056396</v>
          </cell>
          <cell r="AJ24">
            <v>4.5485088852533107</v>
          </cell>
          <cell r="AK24">
            <v>1.1348961797199797</v>
          </cell>
          <cell r="AL24">
            <v>2.6934765424028173</v>
          </cell>
          <cell r="AM24">
            <v>4.1616934937083405</v>
          </cell>
          <cell r="AN24">
            <v>3.546285441492536</v>
          </cell>
          <cell r="AO24">
            <v>76.456240829576174</v>
          </cell>
          <cell r="AP24">
            <v>73.114765550921859</v>
          </cell>
          <cell r="AQ24">
            <v>4.3704415001289281</v>
          </cell>
          <cell r="AR24">
            <v>4.1309547350530051</v>
          </cell>
          <cell r="AS24">
            <v>37.605797043717764</v>
          </cell>
          <cell r="AT24">
            <v>41.505745828575812</v>
          </cell>
          <cell r="AU24">
            <v>49.818822904221364</v>
          </cell>
          <cell r="AV24">
            <v>30.473878037008866</v>
          </cell>
          <cell r="AW24">
            <v>139.3231331920436</v>
          </cell>
          <cell r="AX24">
            <v>113.53635022636486</v>
          </cell>
          <cell r="AY24">
            <v>0.34736191222599633</v>
          </cell>
          <cell r="AZ24">
            <v>78.418948648319599</v>
          </cell>
        </row>
        <row r="25">
          <cell r="A25">
            <v>2024</v>
          </cell>
          <cell r="D25">
            <v>198.36464802442038</v>
          </cell>
          <cell r="E25">
            <v>175.47815182448517</v>
          </cell>
          <cell r="H25">
            <v>3.5951027694389293</v>
          </cell>
          <cell r="I25">
            <v>2.5446824779923105</v>
          </cell>
          <cell r="M25">
            <v>83.337880679027663</v>
          </cell>
          <cell r="N25">
            <v>110.37667054667774</v>
          </cell>
          <cell r="O25">
            <v>124.05111459339624</v>
          </cell>
          <cell r="P25">
            <v>122.42542865991142</v>
          </cell>
          <cell r="Q25">
            <v>118.95475610442959</v>
          </cell>
          <cell r="R25">
            <v>0.32777136635784299</v>
          </cell>
          <cell r="S25">
            <v>2.0778189855713114</v>
          </cell>
          <cell r="T25">
            <v>3.2719822998634518</v>
          </cell>
          <cell r="U25">
            <v>2.0348226744207887</v>
          </cell>
          <cell r="V25">
            <v>2.0834465084539566</v>
          </cell>
          <cell r="W25">
            <v>0.80565898761862809</v>
          </cell>
          <cell r="X25">
            <v>23.78070619151481</v>
          </cell>
          <cell r="Y25">
            <v>4.2841776295106877</v>
          </cell>
          <cell r="Z25">
            <v>71.129457191355883</v>
          </cell>
          <cell r="AA25">
            <v>118.07242938556324</v>
          </cell>
          <cell r="AB25">
            <v>2.2150539448974049</v>
          </cell>
          <cell r="AC25">
            <v>1.2979819604098886</v>
          </cell>
          <cell r="AD25">
            <v>0.19591208608720212</v>
          </cell>
          <cell r="AE25">
            <v>88.756811214531922</v>
          </cell>
          <cell r="AF25">
            <v>80.360741141292706</v>
          </cell>
          <cell r="AG25">
            <v>108.96671740558824</v>
          </cell>
          <cell r="AH25">
            <v>126.01761337424352</v>
          </cell>
          <cell r="AI25">
            <v>113.30833349502748</v>
          </cell>
          <cell r="AJ25">
            <v>2.4236754935166971</v>
          </cell>
          <cell r="AK25">
            <v>0.64242514060899314</v>
          </cell>
          <cell r="AL25">
            <v>2.1469531096079297</v>
          </cell>
          <cell r="AM25">
            <v>2.7926346923062173</v>
          </cell>
          <cell r="AN25">
            <v>2.377375213533317</v>
          </cell>
          <cell r="AO25">
            <v>77.297194496925798</v>
          </cell>
          <cell r="AP25">
            <v>74.588169810110799</v>
          </cell>
          <cell r="AQ25">
            <v>3.5046869481437177</v>
          </cell>
          <cell r="AR25">
            <v>3.427242712223677</v>
          </cell>
          <cell r="AS25">
            <v>38.307463117141147</v>
          </cell>
          <cell r="AT25">
            <v>43.122998530562988</v>
          </cell>
          <cell r="AU25">
            <v>49.602243514743634</v>
          </cell>
          <cell r="AV25">
            <v>30.123397304044744</v>
          </cell>
          <cell r="AW25">
            <v>138.93160204506177</v>
          </cell>
          <cell r="AX25">
            <v>113.14064249500703</v>
          </cell>
          <cell r="AY25">
            <v>-0.12875543412066426</v>
          </cell>
          <cell r="AZ25">
            <v>78.317979990554591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24">
        <row r="4">
          <cell r="A4" t="str">
            <v>Bologna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25">
        <row r="4">
          <cell r="A4" t="str">
            <v>Bologna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5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2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Q38"/>
  <sheetViews>
    <sheetView tabSelected="1" zoomScaleNormal="100" workbookViewId="0">
      <selection activeCell="Q36" sqref="Q36"/>
    </sheetView>
  </sheetViews>
  <sheetFormatPr defaultRowHeight="10.199999999999999" x14ac:dyDescent="0.2"/>
  <cols>
    <col min="1" max="1" width="21.140625" customWidth="1"/>
  </cols>
  <sheetData>
    <row r="22" spans="1:17" ht="44.25" x14ac:dyDescent="0.2">
      <c r="A22" s="4" t="str">
        <f>[1]rif!$A$2</f>
        <v>aprile 2022</v>
      </c>
      <c r="B22" s="2"/>
      <c r="C22" s="2"/>
      <c r="D22" s="2"/>
      <c r="E22" s="2"/>
      <c r="F22" s="2"/>
      <c r="G22" s="2"/>
      <c r="H22" s="3" t="str">
        <f>[2]rif!$A$1</f>
        <v>Scenario di previsione</v>
      </c>
      <c r="I22" s="2"/>
      <c r="J22" s="2"/>
      <c r="K22" s="2"/>
      <c r="L22" s="2"/>
      <c r="M22" s="2"/>
      <c r="N22" s="2"/>
      <c r="O22" s="2"/>
      <c r="P22" s="2"/>
      <c r="Q22" s="2"/>
    </row>
    <row r="38" spans="12:12" ht="34.5" x14ac:dyDescent="0.45">
      <c r="L38" s="55" t="s">
        <v>136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[1]rif!$E$13</f>
        <v>Il quadro regionale. Principali variabili di conto economico, tasso di variazione</v>
      </c>
    </row>
    <row r="57" spans="1:1" ht="15" customHeight="1" x14ac:dyDescent="0.2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[1]rif!$E$14</f>
        <v>Il quadro regionale. Valore aggiunto: i settori, variazione, quota e indice (2000=100)</v>
      </c>
    </row>
    <row r="57" spans="1:1" ht="15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[1]rif!$E$15</f>
        <v>Il quadro regionale. Esportazioni: indice (2000=100), tasso di variazione e quota</v>
      </c>
    </row>
    <row r="57" spans="1:1" ht="15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[1]rif!$E$16</f>
        <v>Il quadro regionale. Importazioni: indice (2000=100), tasso di variazione e quota</v>
      </c>
    </row>
    <row r="57" spans="1:1" ht="15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5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5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9" t="str">
        <f>[1]rif!$B$40</f>
        <v>(*) Calcolato sulla popolazione presente in età lavorativa (15-64 anni).</v>
      </c>
    </row>
    <row r="58" spans="1:1" ht="15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[1]rif!$E$20</f>
        <v>Il quadro provinciale. Valore aggiunto: indice (2000=100) e tasso di variazione</v>
      </c>
    </row>
    <row r="57" spans="1:1" ht="15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3"/>
  <sheetViews>
    <sheetView zoomScaleNormal="100" workbookViewId="0">
      <selection activeCell="Q36" sqref="Q36"/>
    </sheetView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[1]rif!$E$21</f>
        <v>Il quadro provinciale.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5"/>
      <c r="B3" s="67" t="str">
        <f>db!D4</f>
        <v>Bologna</v>
      </c>
      <c r="C3" s="67"/>
      <c r="D3" s="67"/>
      <c r="E3" s="5"/>
      <c r="F3" s="66" t="str">
        <f>[1]erdb!$D$4</f>
        <v>Emilia-Romagna</v>
      </c>
      <c r="G3" s="66"/>
      <c r="H3" s="66"/>
      <c r="I3" s="65"/>
      <c r="J3" s="66" t="str">
        <f>[1]itdb!$D$4</f>
        <v>Italia</v>
      </c>
      <c r="K3" s="66"/>
      <c r="L3" s="66"/>
    </row>
    <row r="4" spans="1:12" ht="3.9" customHeight="1" x14ac:dyDescent="0.35">
      <c r="A4" s="36"/>
      <c r="B4" s="36"/>
      <c r="C4" s="36"/>
      <c r="D4" s="36"/>
      <c r="E4" s="36"/>
    </row>
    <row r="5" spans="1:12" ht="26.1" customHeight="1" thickBot="1" x14ac:dyDescent="0.4">
      <c r="A5" s="6"/>
      <c r="B5" s="38">
        <f>db!$A$22</f>
        <v>2021</v>
      </c>
      <c r="C5" s="38">
        <f>db!$A$23</f>
        <v>2022</v>
      </c>
      <c r="D5" s="38">
        <f>db!$A$24</f>
        <v>2023</v>
      </c>
      <c r="E5" s="39"/>
      <c r="F5" s="38">
        <f>[1]erdb!$A$22</f>
        <v>2021</v>
      </c>
      <c r="G5" s="38">
        <f>[1]erdb!$A$23</f>
        <v>2022</v>
      </c>
      <c r="H5" s="38">
        <f>[1]erdb!$A$24</f>
        <v>2023</v>
      </c>
      <c r="I5" s="38"/>
      <c r="J5" s="38">
        <f>[1]itdb!$A$22</f>
        <v>2021</v>
      </c>
      <c r="K5" s="38">
        <f>[1]itdb!$A$23</f>
        <v>2022</v>
      </c>
      <c r="L5" s="38">
        <f>[1]itdb!$A$24</f>
        <v>2023</v>
      </c>
    </row>
    <row r="6" spans="1:12" ht="25.95" customHeight="1" x14ac:dyDescent="0.35">
      <c r="A6" s="36" t="s">
        <v>72</v>
      </c>
      <c r="B6" s="37">
        <f>db!$H$22</f>
        <v>7.6263961855614681</v>
      </c>
      <c r="C6" s="37">
        <f>db!$H$23</f>
        <v>4.3410716841394414</v>
      </c>
      <c r="D6" s="37">
        <f>db!$H$24</f>
        <v>4.0907695950656242</v>
      </c>
      <c r="E6" s="36"/>
      <c r="F6" s="37">
        <f>[1]erdb!$H$22</f>
        <v>13.783463221503123</v>
      </c>
      <c r="G6" s="37">
        <f>[1]erdb!$H$23</f>
        <v>4.4881269748929364</v>
      </c>
      <c r="H6" s="37">
        <f>[1]erdb!$H$24</f>
        <v>4.2509321772370434</v>
      </c>
      <c r="I6" s="37"/>
      <c r="J6" s="37">
        <f>[1]itdb!$H$22</f>
        <v>12.16545746260087</v>
      </c>
      <c r="K6" s="37">
        <f>[1]itdb!$H$23</f>
        <v>4.8549028679525819</v>
      </c>
      <c r="L6" s="37">
        <f>[1]itdb!$H$24</f>
        <v>4.5936644627494028</v>
      </c>
    </row>
    <row r="7" spans="1:12" ht="25.95" customHeight="1" x14ac:dyDescent="0.35">
      <c r="A7" s="40" t="s">
        <v>73</v>
      </c>
      <c r="B7" s="41">
        <f>db!$I$22</f>
        <v>10.511317749527581</v>
      </c>
      <c r="C7" s="41">
        <f>db!$I$23</f>
        <v>2.3624360646872011</v>
      </c>
      <c r="D7" s="41">
        <f>db!$I$24</f>
        <v>2.6134067669142835</v>
      </c>
      <c r="E7" s="40"/>
      <c r="F7" s="41">
        <f>[1]erdb!$I$22</f>
        <v>11.478687939150078</v>
      </c>
      <c r="G7" s="41">
        <f>[1]erdb!$I$23</f>
        <v>3.4149424846398047</v>
      </c>
      <c r="H7" s="41">
        <f>[1]erdb!$I$24</f>
        <v>3.4675122294919758</v>
      </c>
      <c r="I7" s="41"/>
      <c r="J7" s="41">
        <f>[1]itdb!$I$22</f>
        <v>12.336458112520976</v>
      </c>
      <c r="K7" s="41">
        <f>[1]itdb!$I$23</f>
        <v>3.28163697440087</v>
      </c>
      <c r="L7" s="41">
        <f>[1]itdb!$I$24</f>
        <v>3.3533936987053981</v>
      </c>
    </row>
    <row r="8" spans="1:12" ht="25.95" customHeight="1" x14ac:dyDescent="0.35">
      <c r="A8" s="58" t="s">
        <v>57</v>
      </c>
      <c r="B8" s="37"/>
      <c r="C8" s="37"/>
      <c r="D8" s="37"/>
      <c r="E8" s="36"/>
      <c r="F8" s="37"/>
      <c r="G8" s="37"/>
      <c r="H8" s="37"/>
      <c r="I8" s="37"/>
      <c r="J8" s="37"/>
      <c r="K8" s="37"/>
      <c r="L8" s="37"/>
    </row>
    <row r="9" spans="1:12" ht="25.95" customHeight="1" x14ac:dyDescent="0.35">
      <c r="A9" s="40" t="s">
        <v>58</v>
      </c>
      <c r="B9" s="41">
        <f>db!$R$22</f>
        <v>-7.5454810221434858</v>
      </c>
      <c r="C9" s="41">
        <f>db!$R$23</f>
        <v>-2.7196649527967853</v>
      </c>
      <c r="D9" s="41">
        <f>db!$R$24</f>
        <v>-0.78828870290279518</v>
      </c>
      <c r="E9" s="40"/>
      <c r="F9" s="41">
        <f>[1]erdb!$R$22</f>
        <v>-2.3634527781036252</v>
      </c>
      <c r="G9" s="41">
        <f>[1]erdb!$R$23</f>
        <v>4.8913510375347968E-2</v>
      </c>
      <c r="H9" s="41">
        <f>[1]erdb!$R$24</f>
        <v>0.64765497381451542</v>
      </c>
      <c r="I9" s="41"/>
      <c r="J9" s="41">
        <f>[1]itdb!$R$22</f>
        <v>-0.78664424571326386</v>
      </c>
      <c r="K9" s="41">
        <f>[1]itdb!$R$23</f>
        <v>-0.73097566142998893</v>
      </c>
      <c r="L9" s="41">
        <f>[1]itdb!$R$24</f>
        <v>1.1229160323930953</v>
      </c>
    </row>
    <row r="10" spans="1:12" ht="25.95" customHeight="1" x14ac:dyDescent="0.35">
      <c r="A10" s="36" t="s">
        <v>59</v>
      </c>
      <c r="B10" s="37">
        <f>db!$S$22</f>
        <v>9.0648771591503419</v>
      </c>
      <c r="C10" s="37">
        <f>db!$S$23</f>
        <v>-1.3387145381550725</v>
      </c>
      <c r="D10" s="37">
        <f>db!$S$24</f>
        <v>1.920088504673223</v>
      </c>
      <c r="E10" s="36"/>
      <c r="F10" s="37">
        <f>[1]erdb!$S$22</f>
        <v>11.859477762842751</v>
      </c>
      <c r="G10" s="37">
        <f>[1]erdb!$S$23</f>
        <v>-1.7091213338704669E-2</v>
      </c>
      <c r="H10" s="37">
        <f>[1]erdb!$S$24</f>
        <v>2.6772507304448467</v>
      </c>
      <c r="I10" s="37"/>
      <c r="J10" s="37">
        <f>[1]itdb!$S$22</f>
        <v>11.868942435869002</v>
      </c>
      <c r="K10" s="37">
        <f>[1]itdb!$S$23</f>
        <v>-0.60110155841757162</v>
      </c>
      <c r="L10" s="37">
        <f>[1]itdb!$S$24</f>
        <v>2.4041241256944845</v>
      </c>
    </row>
    <row r="11" spans="1:12" ht="25.95" customHeight="1" x14ac:dyDescent="0.35">
      <c r="A11" s="40" t="s">
        <v>60</v>
      </c>
      <c r="B11" s="41">
        <f>db!$T$22</f>
        <v>20.399211889629186</v>
      </c>
      <c r="C11" s="41">
        <f>db!$T$23</f>
        <v>8.1236274266448305</v>
      </c>
      <c r="D11" s="41">
        <f>db!$T$24</f>
        <v>5.65281186759099</v>
      </c>
      <c r="E11" s="40"/>
      <c r="F11" s="41">
        <f>[1]erdb!$T$22</f>
        <v>22.055725108968339</v>
      </c>
      <c r="G11" s="41">
        <f>[1]erdb!$T$23</f>
        <v>8.635256744103593</v>
      </c>
      <c r="H11" s="41">
        <f>[1]erdb!$T$24</f>
        <v>5.8526597732193153</v>
      </c>
      <c r="I11" s="41"/>
      <c r="J11" s="41">
        <f>[1]itdb!$T$22</f>
        <v>21.269494204013117</v>
      </c>
      <c r="K11" s="41">
        <f>[1]itdb!$T$23</f>
        <v>8.5556619828572877</v>
      </c>
      <c r="L11" s="41">
        <f>[1]itdb!$T$24</f>
        <v>5.8139636233557335</v>
      </c>
    </row>
    <row r="12" spans="1:12" ht="25.95" customHeight="1" x14ac:dyDescent="0.35">
      <c r="A12" s="36" t="s">
        <v>61</v>
      </c>
      <c r="B12" s="37">
        <f>db!$U$22</f>
        <v>5.2030235825387683</v>
      </c>
      <c r="C12" s="37">
        <f>db!$U$23</f>
        <v>3.3351214625954473</v>
      </c>
      <c r="D12" s="37">
        <f>db!$U$24</f>
        <v>2.6671438287694915</v>
      </c>
      <c r="E12" s="36"/>
      <c r="F12" s="37">
        <f>[1]erdb!$U$22</f>
        <v>4.7179348973394486</v>
      </c>
      <c r="G12" s="37">
        <f>[1]erdb!$U$23</f>
        <v>3.0141419633628042</v>
      </c>
      <c r="H12" s="37">
        <f>[1]erdb!$U$24</f>
        <v>2.5119252863022856</v>
      </c>
      <c r="I12" s="37"/>
      <c r="J12" s="37">
        <f>[1]itdb!$U$22</f>
        <v>4.492210882210923</v>
      </c>
      <c r="K12" s="37">
        <f>[1]itdb!$U$23</f>
        <v>2.6342299552108095</v>
      </c>
      <c r="L12" s="37">
        <f>[1]itdb!$U$24</f>
        <v>2.2925356163194355</v>
      </c>
    </row>
    <row r="13" spans="1:12" ht="25.95" customHeight="1" x14ac:dyDescent="0.35">
      <c r="A13" s="40" t="s">
        <v>62</v>
      </c>
      <c r="B13" s="41">
        <f>db!$V$22</f>
        <v>6.5314896620954466</v>
      </c>
      <c r="C13" s="41">
        <f>db!$V$23</f>
        <v>2.3073571897292755</v>
      </c>
      <c r="D13" s="41">
        <f>db!$V$24</f>
        <v>2.5818011576972832</v>
      </c>
      <c r="E13" s="40"/>
      <c r="F13" s="41">
        <f>[1]erdb!$V$22</f>
        <v>7.1800014393903933</v>
      </c>
      <c r="G13" s="41">
        <f>[1]erdb!$V$23</f>
        <v>2.3560887808914632</v>
      </c>
      <c r="H13" s="41">
        <f>[1]erdb!$V$24</f>
        <v>2.684126406822096</v>
      </c>
      <c r="I13" s="41"/>
      <c r="J13" s="41">
        <f>[1]itdb!$V$22</f>
        <v>6.5504708927822453</v>
      </c>
      <c r="K13" s="41">
        <f>[1]itdb!$V$23</f>
        <v>2.2065668718830755</v>
      </c>
      <c r="L13" s="41">
        <f>[1]itdb!$V$24</f>
        <v>2.4826716644361424</v>
      </c>
    </row>
    <row r="14" spans="1:12" ht="25.95" customHeight="1" x14ac:dyDescent="0.35">
      <c r="A14" s="58" t="s">
        <v>16</v>
      </c>
      <c r="B14" s="37"/>
      <c r="C14" s="37"/>
      <c r="D14" s="37"/>
      <c r="E14" s="36"/>
      <c r="F14" s="37"/>
      <c r="G14" s="37"/>
      <c r="H14" s="37"/>
      <c r="I14" s="37"/>
      <c r="J14" s="37"/>
      <c r="K14" s="37"/>
      <c r="L14" s="37"/>
    </row>
    <row r="15" spans="1:12" ht="25.95" customHeight="1" x14ac:dyDescent="0.35">
      <c r="A15" s="40" t="s">
        <v>58</v>
      </c>
      <c r="B15" s="41">
        <f>db!$AJ$22</f>
        <v>-8.3250979329866244</v>
      </c>
      <c r="C15" s="41">
        <f>db!$AJ$23</f>
        <v>2.3746411087065988</v>
      </c>
      <c r="D15" s="41">
        <f>db!$AJ$24</f>
        <v>4.5485088852533107</v>
      </c>
      <c r="E15" s="40"/>
      <c r="F15" s="41">
        <f>[1]erdb!$AJ$22</f>
        <v>-2.890504217013401</v>
      </c>
      <c r="G15" s="41">
        <f>[1]erdb!$AJ$23</f>
        <v>-6.5142647775760292</v>
      </c>
      <c r="H15" s="41">
        <f>[1]erdb!$AJ$24</f>
        <v>-0.96328888669796608</v>
      </c>
      <c r="I15" s="41"/>
      <c r="J15" s="41">
        <f>[1]itdb!$AJ$22</f>
        <v>2.9693251533742249</v>
      </c>
      <c r="K15" s="41">
        <f>[1]itdb!$AJ$23</f>
        <v>-5.2406557832856642</v>
      </c>
      <c r="L15" s="41">
        <f>[1]itdb!$AJ$24</f>
        <v>0.42369175422534155</v>
      </c>
    </row>
    <row r="16" spans="1:12" ht="25.95" customHeight="1" x14ac:dyDescent="0.35">
      <c r="A16" s="36" t="s">
        <v>59</v>
      </c>
      <c r="B16" s="37">
        <f>db!$AK$22</f>
        <v>9.6153151525519185</v>
      </c>
      <c r="C16" s="37">
        <f>db!$AK$23</f>
        <v>-0.41707585963963734</v>
      </c>
      <c r="D16" s="37">
        <f>db!$AK$24</f>
        <v>1.1348961797199797</v>
      </c>
      <c r="E16" s="36"/>
      <c r="F16" s="37">
        <f>[1]erdb!$AK$22</f>
        <v>12.015910564683697</v>
      </c>
      <c r="G16" s="37">
        <f>[1]erdb!$AK$23</f>
        <v>0.17382102883733985</v>
      </c>
      <c r="H16" s="37">
        <f>[1]erdb!$AK$24</f>
        <v>1.782928181193788</v>
      </c>
      <c r="I16" s="37"/>
      <c r="J16" s="37">
        <f>[1]itdb!$AK$22</f>
        <v>10.402694566156967</v>
      </c>
      <c r="K16" s="37">
        <f>[1]itdb!$AK$23</f>
        <v>-0.36564261080253013</v>
      </c>
      <c r="L16" s="37">
        <f>[1]itdb!$AK$24</f>
        <v>1.3687969260901545</v>
      </c>
    </row>
    <row r="17" spans="1:12" ht="25.95" customHeight="1" x14ac:dyDescent="0.35">
      <c r="A17" s="40" t="s">
        <v>60</v>
      </c>
      <c r="B17" s="41">
        <f>db!$AL$22</f>
        <v>5.3130104111941634</v>
      </c>
      <c r="C17" s="41">
        <f>db!$AL$23</f>
        <v>1.7172071359158325</v>
      </c>
      <c r="D17" s="41">
        <f>db!$AL$24</f>
        <v>2.6934765424028173</v>
      </c>
      <c r="E17" s="40"/>
      <c r="F17" s="41">
        <f>[1]erdb!$AL$22</f>
        <v>21.415159883424973</v>
      </c>
      <c r="G17" s="41">
        <f>[1]erdb!$AL$23</f>
        <v>1.2542059437407493</v>
      </c>
      <c r="H17" s="41">
        <f>[1]erdb!$AL$24</f>
        <v>2.6504230396485973</v>
      </c>
      <c r="I17" s="41"/>
      <c r="J17" s="41">
        <f>[1]itdb!$AL$22</f>
        <v>18.920905615995288</v>
      </c>
      <c r="K17" s="41">
        <f>[1]itdb!$AL$23</f>
        <v>0.88988116394430605</v>
      </c>
      <c r="L17" s="41">
        <f>[1]itdb!$AL$24</f>
        <v>2.3104683054785413</v>
      </c>
    </row>
    <row r="18" spans="1:12" ht="25.95" customHeight="1" x14ac:dyDescent="0.35">
      <c r="A18" s="36" t="s">
        <v>61</v>
      </c>
      <c r="B18" s="37">
        <f>db!$AM$22</f>
        <v>7.8672174830788144</v>
      </c>
      <c r="C18" s="37">
        <f>db!$AM$23</f>
        <v>5.2949687421945058</v>
      </c>
      <c r="D18" s="37">
        <f>db!$AM$24</f>
        <v>4.1616934937083405</v>
      </c>
      <c r="E18" s="36"/>
      <c r="F18" s="37">
        <f>[1]erdb!$AM$22</f>
        <v>5.9176249929064229</v>
      </c>
      <c r="G18" s="37">
        <f>[1]erdb!$AM$23</f>
        <v>2.7006156830383654</v>
      </c>
      <c r="H18" s="37">
        <f>[1]erdb!$AM$24</f>
        <v>2.980359426243484</v>
      </c>
      <c r="I18" s="37"/>
      <c r="J18" s="37">
        <f>[1]itdb!$AM$22</f>
        <v>6.3300160350225232</v>
      </c>
      <c r="K18" s="37">
        <f>[1]itdb!$AM$23</f>
        <v>2.4855374064576496</v>
      </c>
      <c r="L18" s="37">
        <f>[1]itdb!$AM$24</f>
        <v>2.7987496797210021</v>
      </c>
    </row>
    <row r="19" spans="1:12" ht="25.95" customHeight="1" x14ac:dyDescent="0.35">
      <c r="A19" s="40" t="s">
        <v>62</v>
      </c>
      <c r="B19" s="41">
        <f>db!$AN$22</f>
        <v>7.7423289419443542</v>
      </c>
      <c r="C19" s="41">
        <f>db!$AN$23</f>
        <v>3.9825668657292423</v>
      </c>
      <c r="D19" s="41">
        <f>db!$AN$24</f>
        <v>3.546285441492536</v>
      </c>
      <c r="E19" s="40"/>
      <c r="F19" s="41">
        <f>[1]erdb!$AN$22</f>
        <v>7.6513800638080331</v>
      </c>
      <c r="G19" s="41">
        <f>[1]erdb!$AN$23</f>
        <v>1.6567734834435743</v>
      </c>
      <c r="H19" s="41">
        <f>[1]erdb!$AN$24</f>
        <v>2.5459394126598145</v>
      </c>
      <c r="I19" s="41"/>
      <c r="J19" s="41">
        <f>[1]itdb!$AN$22</f>
        <v>7.5623227760998279</v>
      </c>
      <c r="K19" s="41">
        <f>[1]itdb!$AN$23</f>
        <v>1.5037088673150345</v>
      </c>
      <c r="L19" s="41">
        <f>[1]itdb!$AN$24</f>
        <v>2.4219889205443934</v>
      </c>
    </row>
    <row r="20" spans="1:12" ht="3.9" customHeight="1" thickBot="1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</row>
    <row r="21" spans="1:12" ht="3" customHeight="1" x14ac:dyDescent="0.2"/>
    <row r="22" spans="1:12" ht="12" customHeight="1" x14ac:dyDescent="0.2">
      <c r="A22" s="7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8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0"/>
  <sheetViews>
    <sheetView zoomScaleNormal="100" workbookViewId="0">
      <selection activeCell="Q36" sqref="Q36"/>
    </sheetView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[1]rif!$E$22</f>
        <v>Il quadro provinciale.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5"/>
      <c r="B4" s="67" t="str">
        <f>db!D4</f>
        <v>Bologna</v>
      </c>
      <c r="C4" s="67"/>
      <c r="D4" s="67"/>
      <c r="E4" s="5"/>
      <c r="F4" s="66" t="str">
        <f>[1]erdb!$D$4</f>
        <v>Emilia-Romagna</v>
      </c>
      <c r="G4" s="66"/>
      <c r="H4" s="66"/>
      <c r="I4" s="65"/>
      <c r="J4" s="66" t="str">
        <f>[1]itdb!$D$4</f>
        <v>Italia</v>
      </c>
      <c r="K4" s="66"/>
      <c r="L4" s="66"/>
    </row>
    <row r="5" spans="1:12" ht="3.9" customHeight="1" x14ac:dyDescent="0.35">
      <c r="A5" s="36"/>
      <c r="B5" s="36"/>
      <c r="C5" s="36"/>
      <c r="D5" s="36"/>
      <c r="E5" s="36"/>
    </row>
    <row r="6" spans="1:12" ht="26.1" customHeight="1" thickBot="1" x14ac:dyDescent="0.4">
      <c r="A6" s="6"/>
      <c r="B6" s="38">
        <f>db!$A$22</f>
        <v>2021</v>
      </c>
      <c r="C6" s="38">
        <f>db!$A$23</f>
        <v>2022</v>
      </c>
      <c r="D6" s="38">
        <f>db!$A$24</f>
        <v>2023</v>
      </c>
      <c r="E6" s="39"/>
      <c r="F6" s="38">
        <f>[1]erdb!$A$22</f>
        <v>2021</v>
      </c>
      <c r="G6" s="38">
        <f>[1]erdb!$A$23</f>
        <v>2022</v>
      </c>
      <c r="H6" s="38">
        <f>[1]erdb!$A$24</f>
        <v>2023</v>
      </c>
      <c r="I6" s="38"/>
      <c r="J6" s="38">
        <f>[1]itdb!$A$22</f>
        <v>2021</v>
      </c>
      <c r="K6" s="38">
        <f>[1]itdb!$A$23</f>
        <v>2022</v>
      </c>
      <c r="L6" s="38">
        <f>[1]itdb!$A$24</f>
        <v>2023</v>
      </c>
    </row>
    <row r="7" spans="1:12" ht="33" customHeight="1" x14ac:dyDescent="0.35">
      <c r="A7" s="58" t="s">
        <v>48</v>
      </c>
      <c r="B7" s="37"/>
      <c r="C7" s="37"/>
      <c r="D7" s="37"/>
      <c r="E7" s="36"/>
      <c r="F7" s="37"/>
      <c r="G7" s="37"/>
      <c r="H7" s="37"/>
      <c r="I7" s="37"/>
      <c r="J7" s="37"/>
      <c r="K7" s="37"/>
      <c r="L7" s="37"/>
    </row>
    <row r="8" spans="1:12" ht="33" customHeight="1" x14ac:dyDescent="0.35">
      <c r="A8" s="40" t="s">
        <v>38</v>
      </c>
      <c r="B8" s="41">
        <f>db!$AC$22</f>
        <v>4.1167501050387578E-2</v>
      </c>
      <c r="C8" s="41">
        <f>db!$AC$23</f>
        <v>2.9744240406578415</v>
      </c>
      <c r="D8" s="41">
        <f>db!$AC$24</f>
        <v>1.9897699134264979</v>
      </c>
      <c r="E8" s="40"/>
      <c r="F8" s="41">
        <f>[1]erdb!$AC$22</f>
        <v>0.15858250934261964</v>
      </c>
      <c r="G8" s="41">
        <f>[1]erdb!$AC$23</f>
        <v>0.93621575123763456</v>
      </c>
      <c r="H8" s="41">
        <f>[1]erdb!$AC$24</f>
        <v>1.0550459538439583</v>
      </c>
      <c r="I8" s="41"/>
      <c r="J8" s="41">
        <f>[1]itdb!$AC$22</f>
        <v>0.95039955359572659</v>
      </c>
      <c r="K8" s="41">
        <f>[1]itdb!$AC$23</f>
        <v>1.0693629730399445</v>
      </c>
      <c r="L8" s="41">
        <f>[1]itdb!$AC$24</f>
        <v>1.1118687043399023</v>
      </c>
    </row>
    <row r="9" spans="1:12" ht="33" customHeight="1" x14ac:dyDescent="0.35">
      <c r="A9" s="36" t="s">
        <v>37</v>
      </c>
      <c r="B9" s="37">
        <f>db!$AB$22</f>
        <v>0.10011511325287437</v>
      </c>
      <c r="C9" s="37">
        <f>db!$AB$23</f>
        <v>2.9333911660681888</v>
      </c>
      <c r="D9" s="37">
        <f>db!$AB$24</f>
        <v>2.226704522063816</v>
      </c>
      <c r="E9" s="36"/>
      <c r="F9" s="37">
        <f>[1]erdb!$AB$22</f>
        <v>0.62074146952511011</v>
      </c>
      <c r="G9" s="37">
        <f>[1]erdb!$AB$23</f>
        <v>0.77552115999302007</v>
      </c>
      <c r="H9" s="37">
        <f>[1]erdb!$AB$24</f>
        <v>1.275450762086705</v>
      </c>
      <c r="I9" s="37"/>
      <c r="J9" s="37">
        <f>[1]itdb!$AB$22</f>
        <v>0.75361205918671459</v>
      </c>
      <c r="K9" s="37">
        <f>[1]itdb!$AB$23</f>
        <v>0.6237088673150426</v>
      </c>
      <c r="L9" s="37">
        <f>[1]itdb!$AB$24</f>
        <v>1.1519889205444001</v>
      </c>
    </row>
    <row r="10" spans="1:12" ht="33" customHeight="1" x14ac:dyDescent="0.35">
      <c r="A10" s="40" t="s">
        <v>54</v>
      </c>
      <c r="B10" s="41">
        <f>db!$AO$22</f>
        <v>73.162134159999781</v>
      </c>
      <c r="C10" s="41">
        <f>db!$AO$23</f>
        <v>75.13494981541993</v>
      </c>
      <c r="D10" s="41">
        <f>db!$AO$24</f>
        <v>76.456240829576174</v>
      </c>
      <c r="E10" s="40"/>
      <c r="F10" s="41">
        <f>[1]erdb!$AO$22</f>
        <v>72.40805618552838</v>
      </c>
      <c r="G10" s="41">
        <f>[1]erdb!$AO$23</f>
        <v>73.039325407885443</v>
      </c>
      <c r="H10" s="41">
        <f>[1]erdb!$AO$24</f>
        <v>73.753303554980974</v>
      </c>
      <c r="I10" s="41"/>
      <c r="J10" s="41">
        <f>[1]itdb!$AO$22</f>
        <v>64.342459067242345</v>
      </c>
      <c r="K10" s="41">
        <f>[1]itdb!$AO$23</f>
        <v>65.293622104524971</v>
      </c>
      <c r="L10" s="41">
        <f>[1]itdb!$AO$24</f>
        <v>66.293029819166435</v>
      </c>
    </row>
    <row r="11" spans="1:12" ht="33" customHeight="1" x14ac:dyDescent="0.35">
      <c r="A11" s="36" t="s">
        <v>55</v>
      </c>
      <c r="B11" s="37">
        <f>db!$AP$22</f>
        <v>69.830292010057107</v>
      </c>
      <c r="C11" s="37">
        <f>db!$AP$23</f>
        <v>71.684688559465812</v>
      </c>
      <c r="D11" s="37">
        <f>db!$AP$24</f>
        <v>73.114765550921859</v>
      </c>
      <c r="E11" s="36"/>
      <c r="F11" s="37">
        <f>[1]erdb!$AP$22</f>
        <v>68.473346045974296</v>
      </c>
      <c r="G11" s="37">
        <f>[1]erdb!$AP$23</f>
        <v>68.960348841202162</v>
      </c>
      <c r="H11" s="37">
        <f>[1]erdb!$AP$24</f>
        <v>69.786329275893848</v>
      </c>
      <c r="I11" s="37"/>
      <c r="J11" s="37">
        <f>[1]itdb!$AP$22</f>
        <v>58.23164762589181</v>
      </c>
      <c r="K11" s="37">
        <f>[1]itdb!$AP$23</f>
        <v>58.831913939602686</v>
      </c>
      <c r="L11" s="37">
        <f>[1]itdb!$AP$24</f>
        <v>59.756117667840847</v>
      </c>
    </row>
    <row r="12" spans="1:12" ht="33" customHeight="1" x14ac:dyDescent="0.35">
      <c r="A12" s="40" t="s">
        <v>42</v>
      </c>
      <c r="B12" s="41">
        <f>db!$AQ$22</f>
        <v>4.5540527052644624</v>
      </c>
      <c r="C12" s="41">
        <f>db!$AQ$23</f>
        <v>4.5920856597764246</v>
      </c>
      <c r="D12" s="41">
        <f>db!$AQ$24</f>
        <v>4.3704415001289281</v>
      </c>
      <c r="E12" s="40"/>
      <c r="F12" s="41">
        <f>[1]erdb!$AQ$22</f>
        <v>5.4340778455263656</v>
      </c>
      <c r="G12" s="41">
        <f>[1]erdb!$AQ$23</f>
        <v>5.5846306683480291</v>
      </c>
      <c r="H12" s="41">
        <f>[1]erdb!$AQ$24</f>
        <v>5.3787072414049213</v>
      </c>
      <c r="I12" s="41"/>
      <c r="J12" s="41">
        <f>[1]itdb!$AQ$22</f>
        <v>9.4973234314285513</v>
      </c>
      <c r="K12" s="41">
        <f>[1]itdb!$AQ$23</f>
        <v>9.8963849096594494</v>
      </c>
      <c r="L12" s="41">
        <f>[1]itdb!$AQ$24</f>
        <v>9.8606326625241341</v>
      </c>
    </row>
    <row r="13" spans="1:12" ht="33" customHeight="1" x14ac:dyDescent="0.35">
      <c r="A13" s="58" t="s">
        <v>18</v>
      </c>
      <c r="B13" s="37"/>
      <c r="C13" s="37"/>
      <c r="D13" s="37"/>
      <c r="E13" s="36"/>
      <c r="F13" s="37"/>
      <c r="G13" s="37"/>
      <c r="H13" s="37"/>
      <c r="I13" s="37"/>
      <c r="J13" s="37"/>
      <c r="K13" s="37"/>
      <c r="L13" s="37"/>
    </row>
    <row r="14" spans="1:12" ht="33" customHeight="1" x14ac:dyDescent="0.35">
      <c r="A14" s="40" t="s">
        <v>78</v>
      </c>
      <c r="B14" s="41">
        <f>db!$AR$22</f>
        <v>4.8157573236031981</v>
      </c>
      <c r="C14" s="41">
        <f>db!$AR$23</f>
        <v>3.8939265831353209</v>
      </c>
      <c r="D14" s="41">
        <f>db!$AR$24</f>
        <v>4.1309547350530051</v>
      </c>
      <c r="E14" s="40"/>
      <c r="F14" s="41">
        <f>[1]erdb!$AR$22</f>
        <v>4.7458249416444387</v>
      </c>
      <c r="G14" s="41">
        <f>[1]erdb!$AR$23</f>
        <v>3.8321367582917487</v>
      </c>
      <c r="H14" s="41">
        <f>[1]erdb!$AR$24</f>
        <v>4.0753015886423993</v>
      </c>
      <c r="I14" s="41"/>
      <c r="J14" s="41">
        <f>[1]itdb!$AR$22</f>
        <v>3.6899351659981816</v>
      </c>
      <c r="K14" s="41">
        <f>[1]itdb!$AR$23</f>
        <v>3.5732111905629527</v>
      </c>
      <c r="L14" s="41">
        <f>[1]itdb!$AR$24</f>
        <v>3.8323917318547451</v>
      </c>
    </row>
    <row r="15" spans="1:12" ht="33" customHeight="1" x14ac:dyDescent="0.35">
      <c r="A15" s="36" t="s">
        <v>56</v>
      </c>
      <c r="B15" s="37">
        <f>db!$AS$22</f>
        <v>35.937496884362623</v>
      </c>
      <c r="C15" s="37">
        <f>db!$AS$23</f>
        <v>36.730803957828499</v>
      </c>
      <c r="D15" s="37">
        <f>db!$AS$24</f>
        <v>37.605797043717764</v>
      </c>
      <c r="E15" s="36"/>
      <c r="F15" s="37">
        <f>[1]erdb!$AS$22</f>
        <v>30.995879268938577</v>
      </c>
      <c r="G15" s="37">
        <f>[1]erdb!$AS$23</f>
        <v>31.750033709235392</v>
      </c>
      <c r="H15" s="37">
        <f>[1]erdb!$AS$24</f>
        <v>32.595195960542029</v>
      </c>
      <c r="I15" s="37"/>
      <c r="J15" s="37">
        <f>[1]itdb!$AS$22</f>
        <v>25.545371237285345</v>
      </c>
      <c r="K15" s="37">
        <f>[1]itdb!$AS$23</f>
        <v>26.201259232995554</v>
      </c>
      <c r="L15" s="37">
        <f>[1]itdb!$AS$24</f>
        <v>26.924521036833532</v>
      </c>
    </row>
    <row r="16" spans="1:12" ht="33" customHeight="1" x14ac:dyDescent="0.35">
      <c r="A16" s="40" t="s">
        <v>63</v>
      </c>
      <c r="B16" s="41">
        <f>db!$AZ$22</f>
        <v>78.625690189233239</v>
      </c>
      <c r="C16" s="41">
        <f>db!$AZ$23</f>
        <v>78.147494018739408</v>
      </c>
      <c r="D16" s="41">
        <f>db!$AZ$24</f>
        <v>78.418948648319599</v>
      </c>
      <c r="E16" s="40"/>
      <c r="F16" s="41">
        <f>[1]erdb!$AZ$22</f>
        <v>69.488193114678509</v>
      </c>
      <c r="G16" s="41">
        <f>[1]erdb!$AZ$23</f>
        <v>70.578048932912694</v>
      </c>
      <c r="H16" s="41">
        <f>[1]erdb!$AZ$24</f>
        <v>71.559743685556114</v>
      </c>
      <c r="I16" s="41"/>
      <c r="J16" s="41">
        <f>[1]itdb!$AZ$22</f>
        <v>66.949604471818702</v>
      </c>
      <c r="K16" s="41">
        <f>[1]itdb!$AZ$23</f>
        <v>68.002753064071641</v>
      </c>
      <c r="L16" s="41">
        <f>[1]itdb!$AZ$24</f>
        <v>68.897348326163538</v>
      </c>
    </row>
    <row r="17" spans="1:12" ht="3.9" customHeight="1" thickBot="1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</row>
    <row r="18" spans="1:12" ht="3" customHeight="1" x14ac:dyDescent="0.2"/>
    <row r="19" spans="1:12" ht="15" customHeight="1" x14ac:dyDescent="0.2">
      <c r="A19" s="7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8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workbookViewId="0">
      <selection activeCell="Q36" sqref="Q36"/>
    </sheetView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7" ht="23.25" x14ac:dyDescent="0.35">
      <c r="A1" s="34"/>
      <c r="B1" s="34"/>
      <c r="C1" s="34"/>
      <c r="D1" s="34" t="s">
        <v>13</v>
      </c>
    </row>
    <row r="2" spans="1:7" ht="9" customHeight="1" x14ac:dyDescent="0.2"/>
    <row r="3" spans="1:7" ht="18" customHeight="1" x14ac:dyDescent="0.2">
      <c r="E3" s="42" t="str">
        <f>"1. "&amp;[2]rif!$B$6</f>
        <v xml:space="preserve">1. Il quadro mondiale. </v>
      </c>
      <c r="F3" s="42"/>
    </row>
    <row r="4" spans="1:7" ht="15" customHeight="1" x14ac:dyDescent="0.2">
      <c r="E4" s="42"/>
      <c r="F4" s="42" t="str">
        <f>[2]rif!$C$6</f>
        <v>Tasso di variazione del prodotto interno lordo</v>
      </c>
      <c r="G4" s="42">
        <v>3</v>
      </c>
    </row>
    <row r="5" spans="1:7" ht="18" customHeight="1" x14ac:dyDescent="0.2">
      <c r="E5" s="42" t="str">
        <f>"2. "&amp;[2]rif!$B$7</f>
        <v xml:space="preserve">2. Il quadro europeo. </v>
      </c>
      <c r="F5" s="42"/>
      <c r="G5" s="42"/>
    </row>
    <row r="6" spans="1:7" ht="15" customHeight="1" x14ac:dyDescent="0.2">
      <c r="E6" s="42"/>
      <c r="F6" s="42" t="str">
        <f>[2]rif!$C$7</f>
        <v>Tasso di variazione del prodotto interno lordo</v>
      </c>
      <c r="G6" s="42">
        <v>4</v>
      </c>
    </row>
    <row r="7" spans="1:7" ht="18" customHeight="1" x14ac:dyDescent="0.2">
      <c r="E7" s="42" t="str">
        <f>"3. "&amp;[2]rif!$B$8</f>
        <v xml:space="preserve">3. Il quadro nazionale. </v>
      </c>
      <c r="F7" s="42"/>
      <c r="G7" s="42"/>
    </row>
    <row r="8" spans="1:7" ht="15" customHeight="1" x14ac:dyDescent="0.2">
      <c r="E8" s="42"/>
      <c r="F8" s="42" t="str">
        <f>[2]rif!$C$8</f>
        <v>Principali variabili, tasso di variazione - 1</v>
      </c>
      <c r="G8" s="42">
        <v>5</v>
      </c>
    </row>
    <row r="9" spans="1:7" ht="15" customHeight="1" x14ac:dyDescent="0.2">
      <c r="E9" s="42"/>
      <c r="F9" s="42" t="str">
        <f>[2]rif!$C$9</f>
        <v>Principali variabili, tasso di variazione - 2</v>
      </c>
      <c r="G9" s="42">
        <v>6</v>
      </c>
    </row>
    <row r="10" spans="1:7" ht="18" customHeight="1" x14ac:dyDescent="0.2">
      <c r="E10" s="42" t="str">
        <f>"4. "&amp;[1]rif!$B$10</f>
        <v xml:space="preserve">4. Il quadro regionale. </v>
      </c>
      <c r="F10" s="42"/>
      <c r="G10" s="42"/>
    </row>
    <row r="11" spans="1:7" ht="15" customHeight="1" x14ac:dyDescent="0.2">
      <c r="E11" s="42"/>
      <c r="F11" s="42" t="str">
        <f>[1]rif!$D10</f>
        <v>Prodotto interno lordo: indice (2000=100) e tasso di variazione</v>
      </c>
      <c r="G11" s="42">
        <v>7</v>
      </c>
    </row>
    <row r="12" spans="1:7" ht="15" customHeight="1" x14ac:dyDescent="0.2">
      <c r="E12" s="42"/>
      <c r="F12" s="42" t="str">
        <f>[1]rif!$D11</f>
        <v>Principali variabili, tasso di variazione - 1</v>
      </c>
      <c r="G12" s="42">
        <v>8</v>
      </c>
    </row>
    <row r="13" spans="1:7" ht="15" customHeight="1" x14ac:dyDescent="0.2">
      <c r="E13" s="42"/>
      <c r="F13" s="42" t="str">
        <f>[1]rif!$D12</f>
        <v>Principali variabili, tasso di variazione - 2</v>
      </c>
      <c r="G13" s="42">
        <v>9</v>
      </c>
    </row>
    <row r="14" spans="1:7" ht="15" customHeight="1" x14ac:dyDescent="0.2">
      <c r="E14" s="42"/>
      <c r="F14" s="42" t="str">
        <f>[1]rif!$D13</f>
        <v>Principali variabili di conto economico, tasso di variazione</v>
      </c>
      <c r="G14" s="42">
        <v>10</v>
      </c>
    </row>
    <row r="15" spans="1:7" ht="15" customHeight="1" x14ac:dyDescent="0.2">
      <c r="E15" s="42"/>
      <c r="F15" s="42" t="str">
        <f>[1]rif!$D14</f>
        <v>Valore aggiunto: i settori, variazione, quota e indice (2000=100)</v>
      </c>
      <c r="G15" s="42">
        <v>11</v>
      </c>
    </row>
    <row r="16" spans="1:7" ht="15" customHeight="1" x14ac:dyDescent="0.2">
      <c r="E16" s="42"/>
      <c r="F16" s="42" t="str">
        <f>[1]rif!$D15</f>
        <v>Esportazioni: indice (2000=100), tasso di variazione e quota</v>
      </c>
      <c r="G16" s="42">
        <v>12</v>
      </c>
    </row>
    <row r="17" spans="5:7" ht="15" customHeight="1" x14ac:dyDescent="0.2">
      <c r="E17" s="42"/>
      <c r="F17" s="42" t="str">
        <f>[1]rif!$D16</f>
        <v>Importazioni: indice (2000=100), tasso di variazione e quota</v>
      </c>
      <c r="G17" s="42">
        <v>13</v>
      </c>
    </row>
    <row r="18" spans="5:7" ht="15" customHeight="1" x14ac:dyDescent="0.2">
      <c r="E18" s="42"/>
      <c r="F18" s="42" t="str">
        <f>[1]rif!$D17</f>
        <v xml:space="preserve">Unità di lavoro </v>
      </c>
      <c r="G18" s="42">
        <v>14</v>
      </c>
    </row>
    <row r="19" spans="5:7" ht="15" customHeight="1" x14ac:dyDescent="0.2">
      <c r="E19" s="42"/>
      <c r="F19" s="42" t="str">
        <f>[1]rif!$D18</f>
        <v>Unità di lavoro nei settori: indice e tasso di variazione</v>
      </c>
      <c r="G19" s="42">
        <v>15</v>
      </c>
    </row>
    <row r="20" spans="5:7" ht="15" customHeight="1" x14ac:dyDescent="0.2">
      <c r="E20" s="42"/>
      <c r="F20" s="42" t="str">
        <f>[1]rif!$D19</f>
        <v>Lavoro: occupati, tassi di attività, occupazione e disoccupazione</v>
      </c>
      <c r="G20" s="42">
        <v>16</v>
      </c>
    </row>
    <row r="21" spans="5:7" ht="18" customHeight="1" x14ac:dyDescent="0.2">
      <c r="E21" s="42" t="str">
        <f>"5. "&amp;[1]rif!$B$20</f>
        <v xml:space="preserve">5. Il quadro provinciale. </v>
      </c>
      <c r="F21" s="42"/>
      <c r="G21" s="42"/>
    </row>
    <row r="22" spans="5:7" ht="15" customHeight="1" x14ac:dyDescent="0.2">
      <c r="E22" s="42"/>
      <c r="F22" s="42" t="str">
        <f>[1]rif!$D20</f>
        <v>Valore aggiunto: indice (2000=100) e tasso di variazione</v>
      </c>
      <c r="G22" s="42">
        <v>17</v>
      </c>
    </row>
    <row r="23" spans="5:7" ht="15" customHeight="1" x14ac:dyDescent="0.2">
      <c r="E23" s="42"/>
      <c r="F23" s="42" t="str">
        <f>[1]rif!$D21</f>
        <v>Principali variabili, tasso di variazione - 1</v>
      </c>
      <c r="G23" s="42">
        <v>18</v>
      </c>
    </row>
    <row r="24" spans="5:7" ht="15" customHeight="1" x14ac:dyDescent="0.2">
      <c r="E24" s="42"/>
      <c r="F24" s="42" t="str">
        <f>[1]rif!$D22</f>
        <v>Principali variabili, tasso di variazione - 2</v>
      </c>
      <c r="G24" s="42">
        <v>19</v>
      </c>
    </row>
    <row r="25" spans="5:7" ht="15" customHeight="1" x14ac:dyDescent="0.2">
      <c r="E25" s="42"/>
      <c r="F25" s="42" t="str">
        <f>[1]rif!$D23</f>
        <v>Valore aggiunto: i settori, variazione, quota e indice (2000=100)</v>
      </c>
      <c r="G25" s="42">
        <v>20</v>
      </c>
    </row>
    <row r="26" spans="5:7" ht="15" customHeight="1" x14ac:dyDescent="0.2">
      <c r="E26" s="42"/>
      <c r="F26" s="42" t="str">
        <f>[1]rif!$D24</f>
        <v>Esportazioni: indice (2000=100), tasso di variazione e quota</v>
      </c>
      <c r="G26" s="42">
        <v>21</v>
      </c>
    </row>
    <row r="27" spans="5:7" ht="15" customHeight="1" x14ac:dyDescent="0.2">
      <c r="E27" s="42"/>
      <c r="F27" s="42" t="str">
        <f>[1]rif!$D25</f>
        <v>Importazioni: indice (2000=100), tasso di variazione e quota</v>
      </c>
      <c r="G27" s="42">
        <v>22</v>
      </c>
    </row>
    <row r="28" spans="5:7" ht="15" customHeight="1" x14ac:dyDescent="0.2">
      <c r="E28" s="42"/>
      <c r="F28" s="42" t="str">
        <f>[1]rif!$D26</f>
        <v xml:space="preserve">Unità di lavoro </v>
      </c>
      <c r="G28" s="42">
        <v>23</v>
      </c>
    </row>
    <row r="29" spans="5:7" ht="15" customHeight="1" x14ac:dyDescent="0.25">
      <c r="E29" s="42"/>
      <c r="F29" s="42" t="str">
        <f>[1]rif!$D27</f>
        <v>Unità di lavoro nei settori: indice e tasso di variazione</v>
      </c>
      <c r="G29" s="42">
        <v>24</v>
      </c>
    </row>
    <row r="30" spans="5:7" ht="15" customHeight="1" x14ac:dyDescent="0.25">
      <c r="E30" s="42"/>
      <c r="F30" s="42" t="str">
        <f>[1]rif!$D28</f>
        <v>Lavoro: occupati, tassi di attività, occupazione e disoccupazione</v>
      </c>
      <c r="G30" s="42">
        <v>25</v>
      </c>
    </row>
    <row r="31" spans="5:7" ht="15" customHeight="1" x14ac:dyDescent="0.25">
      <c r="E31" s="42"/>
      <c r="F31" s="42" t="str">
        <f>[1]rif!$D29</f>
        <v>Indici strutturali</v>
      </c>
      <c r="G31" s="42">
        <v>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62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[1]rif!$E$23</f>
        <v>Il quadro provinciale. Valore aggiunto: i settori, variazione, quota e indice (2000=100)</v>
      </c>
    </row>
    <row r="57" spans="1:1" ht="17.100000000000001" customHeight="1" x14ac:dyDescent="0.2">
      <c r="A57" s="8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[1]rif!$E$24</f>
        <v>Il quadro provinciale. Esportazioni: indice (2000=100), tasso di variazione e quota</v>
      </c>
    </row>
    <row r="57" spans="1:1" ht="18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[1]rif!$E$25</f>
        <v>Il quadro provinciale. Importazioni: indice (2000=100), tasso di variazione e quota</v>
      </c>
    </row>
    <row r="57" spans="1:1" ht="18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[1]rif!$E$26</f>
        <v xml:space="preserve">Il quadro provinciale.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[1]rif!$E$27</f>
        <v>Il quadro provinciale.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[1]rif!$E$28</f>
        <v>Il quadro provinciale. Lavoro: occupati, tassi di attività, occupazione e disoccupazione</v>
      </c>
    </row>
    <row r="56" spans="1:1" ht="11.4" x14ac:dyDescent="0.2">
      <c r="A56" s="9" t="str">
        <f>[1]rif!$B$40</f>
        <v>(*) Calcolato sulla popolazione presente in età lavorativa (15-64 anni).</v>
      </c>
    </row>
    <row r="57" spans="1:1" ht="15" customHeight="1" x14ac:dyDescent="0.2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6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[1]rif!$E$29</f>
        <v>Il quadro provinciale. Indici strutturali</v>
      </c>
    </row>
    <row r="56" spans="1:1" ht="18" customHeight="1" x14ac:dyDescent="0.25">
      <c r="A56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Normal="100" workbookViewId="0">
      <selection activeCell="Q36" sqref="Q36"/>
    </sheetView>
  </sheetViews>
  <sheetFormatPr defaultColWidth="1.85546875" defaultRowHeight="8.1" customHeight="1" x14ac:dyDescent="0.2"/>
  <cols>
    <col min="1" max="1" width="1.85546875" style="47"/>
    <col min="2" max="2" width="82.140625" style="48" customWidth="1"/>
    <col min="3" max="3" width="3.28515625" style="47" customWidth="1"/>
    <col min="4" max="4" width="78.7109375" style="48" bestFit="1" customWidth="1"/>
    <col min="5" max="16384" width="1.85546875" style="47"/>
  </cols>
  <sheetData>
    <row r="1" spans="2:4" ht="3" customHeight="1" x14ac:dyDescent="0.2"/>
    <row r="2" spans="2:4" ht="34.200000000000003" x14ac:dyDescent="0.2">
      <c r="B2" s="53" t="s">
        <v>128</v>
      </c>
    </row>
    <row r="3" spans="2:4" ht="3" customHeight="1" x14ac:dyDescent="0.2"/>
    <row r="4" spans="2:4" ht="13.2" x14ac:dyDescent="0.25">
      <c r="B4" s="52" t="s">
        <v>127</v>
      </c>
    </row>
    <row r="5" spans="2:4" ht="3" customHeight="1" x14ac:dyDescent="0.2">
      <c r="B5" s="51"/>
    </row>
    <row r="6" spans="2:4" ht="12" customHeight="1" x14ac:dyDescent="0.25">
      <c r="B6" s="50" t="s">
        <v>126</v>
      </c>
    </row>
    <row r="7" spans="2:4" ht="12.75" customHeight="1" x14ac:dyDescent="0.2">
      <c r="B7" s="49" t="s">
        <v>125</v>
      </c>
      <c r="C7" s="62"/>
      <c r="D7" s="63" t="s">
        <v>124</v>
      </c>
    </row>
    <row r="8" spans="2:4" ht="3" customHeight="1" x14ac:dyDescent="0.2">
      <c r="B8" s="51"/>
    </row>
    <row r="9" spans="2:4" ht="12" customHeight="1" x14ac:dyDescent="0.25">
      <c r="B9" s="50" t="s">
        <v>123</v>
      </c>
    </row>
    <row r="10" spans="2:4" ht="11.4" x14ac:dyDescent="0.2">
      <c r="B10" s="49" t="s">
        <v>122</v>
      </c>
      <c r="C10" s="62"/>
      <c r="D10" s="63" t="s">
        <v>121</v>
      </c>
    </row>
    <row r="11" spans="2:4" ht="3" customHeight="1" x14ac:dyDescent="0.2">
      <c r="B11" s="51"/>
    </row>
    <row r="12" spans="2:4" ht="12" x14ac:dyDescent="0.25">
      <c r="B12" s="50" t="s">
        <v>120</v>
      </c>
    </row>
    <row r="13" spans="2:4" ht="12.75" customHeight="1" x14ac:dyDescent="0.2">
      <c r="B13" s="49" t="s">
        <v>119</v>
      </c>
      <c r="C13" s="62"/>
      <c r="D13" s="63" t="s">
        <v>118</v>
      </c>
    </row>
    <row r="14" spans="2:4" ht="3" customHeight="1" x14ac:dyDescent="0.2">
      <c r="B14" s="51"/>
    </row>
    <row r="15" spans="2:4" ht="12" x14ac:dyDescent="0.25">
      <c r="B15" s="50" t="s">
        <v>117</v>
      </c>
    </row>
    <row r="16" spans="2:4" ht="12.75" customHeight="1" x14ac:dyDescent="0.2">
      <c r="B16" s="49" t="s">
        <v>116</v>
      </c>
      <c r="C16" s="62"/>
      <c r="D16" s="64" t="s">
        <v>115</v>
      </c>
    </row>
    <row r="17" spans="2:4" ht="3" customHeight="1" x14ac:dyDescent="0.2">
      <c r="B17" s="51"/>
    </row>
    <row r="18" spans="2:4" ht="12" x14ac:dyDescent="0.25">
      <c r="B18" s="50" t="s">
        <v>114</v>
      </c>
    </row>
    <row r="19" spans="2:4" ht="12.75" customHeight="1" x14ac:dyDescent="0.2">
      <c r="B19" s="49" t="s">
        <v>113</v>
      </c>
      <c r="C19" s="62"/>
      <c r="D19" s="64" t="s">
        <v>112</v>
      </c>
    </row>
    <row r="20" spans="2:4" ht="3" customHeight="1" x14ac:dyDescent="0.2">
      <c r="B20" s="51"/>
    </row>
    <row r="21" spans="2:4" ht="12" x14ac:dyDescent="0.25">
      <c r="B21" s="50" t="s">
        <v>111</v>
      </c>
    </row>
    <row r="22" spans="2:4" ht="12.75" customHeight="1" x14ac:dyDescent="0.2">
      <c r="B22" s="49" t="s">
        <v>110</v>
      </c>
      <c r="C22" s="62"/>
      <c r="D22" s="64" t="s">
        <v>109</v>
      </c>
    </row>
    <row r="23" spans="2:4" ht="3" customHeight="1" x14ac:dyDescent="0.2">
      <c r="B23" s="51"/>
    </row>
    <row r="24" spans="2:4" ht="12" x14ac:dyDescent="0.25">
      <c r="B24" s="50" t="s">
        <v>108</v>
      </c>
    </row>
    <row r="25" spans="2:4" ht="12.75" customHeight="1" x14ac:dyDescent="0.2">
      <c r="B25" s="49" t="s">
        <v>107</v>
      </c>
      <c r="C25" s="62"/>
      <c r="D25" s="64" t="s">
        <v>106</v>
      </c>
    </row>
    <row r="26" spans="2:4" ht="3" customHeight="1" x14ac:dyDescent="0.2">
      <c r="B26" s="51"/>
    </row>
    <row r="27" spans="2:4" ht="12" x14ac:dyDescent="0.25">
      <c r="B27" s="50" t="s">
        <v>105</v>
      </c>
    </row>
    <row r="28" spans="2:4" ht="11.4" x14ac:dyDescent="0.2">
      <c r="B28" s="49" t="s">
        <v>104</v>
      </c>
      <c r="C28" s="62"/>
      <c r="D28" s="64" t="s">
        <v>103</v>
      </c>
    </row>
    <row r="29" spans="2:4" ht="3" customHeight="1" x14ac:dyDescent="0.2">
      <c r="B29" s="51"/>
    </row>
    <row r="30" spans="2:4" ht="12" x14ac:dyDescent="0.25">
      <c r="B30" s="50" t="s">
        <v>102</v>
      </c>
    </row>
    <row r="31" spans="2:4" ht="12.75" customHeight="1" x14ac:dyDescent="0.2">
      <c r="B31" s="49" t="s">
        <v>101</v>
      </c>
      <c r="C31" s="62"/>
      <c r="D31" s="64" t="s">
        <v>100</v>
      </c>
    </row>
    <row r="32" spans="2:4" ht="3" customHeight="1" x14ac:dyDescent="0.2">
      <c r="B32" s="51"/>
    </row>
    <row r="33" spans="2:4" ht="12" x14ac:dyDescent="0.25">
      <c r="B33" s="50" t="s">
        <v>99</v>
      </c>
    </row>
    <row r="34" spans="2:4" ht="11.4" x14ac:dyDescent="0.2">
      <c r="B34" s="49" t="s">
        <v>98</v>
      </c>
      <c r="C34" s="62"/>
      <c r="D34" s="63" t="s">
        <v>97</v>
      </c>
    </row>
    <row r="35" spans="2:4" ht="3" customHeight="1" x14ac:dyDescent="0.2">
      <c r="B35" s="51"/>
    </row>
    <row r="36" spans="2:4" ht="12" x14ac:dyDescent="0.25">
      <c r="B36" s="50" t="s">
        <v>96</v>
      </c>
    </row>
    <row r="37" spans="2:4" ht="11.4" x14ac:dyDescent="0.2">
      <c r="B37" s="49" t="s">
        <v>95</v>
      </c>
      <c r="C37" s="62"/>
      <c r="D37" s="64" t="s">
        <v>94</v>
      </c>
    </row>
    <row r="38" spans="2:4" ht="3" customHeight="1" x14ac:dyDescent="0.2">
      <c r="B38" s="51"/>
    </row>
    <row r="39" spans="2:4" ht="12" x14ac:dyDescent="0.25">
      <c r="B39" s="50" t="s">
        <v>93</v>
      </c>
    </row>
    <row r="40" spans="2:4" ht="11.4" x14ac:dyDescent="0.2">
      <c r="B40" s="49" t="s">
        <v>92</v>
      </c>
      <c r="C40" s="62"/>
      <c r="D40" s="64" t="s">
        <v>91</v>
      </c>
    </row>
    <row r="41" spans="2:4" ht="3" customHeight="1" x14ac:dyDescent="0.2">
      <c r="B41" s="51"/>
    </row>
    <row r="42" spans="2:4" ht="13.2" x14ac:dyDescent="0.25">
      <c r="B42" s="52" t="s">
        <v>90</v>
      </c>
    </row>
    <row r="43" spans="2:4" ht="5.0999999999999996" customHeight="1" x14ac:dyDescent="0.2">
      <c r="B43" s="51"/>
    </row>
    <row r="44" spans="2:4" ht="12" x14ac:dyDescent="0.25">
      <c r="B44" s="50" t="s">
        <v>89</v>
      </c>
    </row>
    <row r="45" spans="2:4" ht="11.4" x14ac:dyDescent="0.2">
      <c r="B45" s="49" t="s">
        <v>88</v>
      </c>
      <c r="C45" s="62"/>
      <c r="D45" s="64" t="s">
        <v>87</v>
      </c>
    </row>
    <row r="46" spans="2:4" ht="3" customHeight="1" x14ac:dyDescent="0.2">
      <c r="B46" s="51"/>
    </row>
    <row r="47" spans="2:4" ht="13.2" x14ac:dyDescent="0.25">
      <c r="B47" s="52" t="s">
        <v>86</v>
      </c>
    </row>
    <row r="48" spans="2:4" ht="3" customHeight="1" x14ac:dyDescent="0.2">
      <c r="B48" s="51"/>
    </row>
    <row r="49" spans="2:4" ht="12" x14ac:dyDescent="0.25">
      <c r="B49" s="50" t="s">
        <v>85</v>
      </c>
    </row>
    <row r="50" spans="2:4" ht="22.95" x14ac:dyDescent="0.2">
      <c r="B50" s="49" t="s">
        <v>84</v>
      </c>
      <c r="C50" s="62"/>
      <c r="D50" s="64" t="s">
        <v>83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workbookViewId="0">
      <pane xSplit="1" ySplit="9" topLeftCell="B10" activePane="bottomRight" state="frozen"/>
      <selection activeCell="Q36" sqref="Q36"/>
      <selection pane="topRight" activeCell="Q36" sqref="Q36"/>
      <selection pane="bottomLeft" activeCell="Q36" sqref="Q36"/>
      <selection pane="bottomRight" activeCell="Q36" sqref="Q36"/>
    </sheetView>
  </sheetViews>
  <sheetFormatPr defaultRowHeight="10.199999999999999" x14ac:dyDescent="0.2"/>
  <sheetData>
    <row r="1" spans="1:53" x14ac:dyDescent="0.2">
      <c r="A1" s="10" t="s">
        <v>0</v>
      </c>
    </row>
    <row r="2" spans="1:53" x14ac:dyDescent="0.2">
      <c r="A2" t="str">
        <f>[1]bovq!$A$4&amp;" - database per grafici e tabelle"</f>
        <v>Bologna - database per grafici e tabelle</v>
      </c>
    </row>
    <row r="3" spans="1:53" x14ac:dyDescent="0.2">
      <c r="A3" s="11" t="s">
        <v>1</v>
      </c>
    </row>
    <row r="4" spans="1:53" x14ac:dyDescent="0.2">
      <c r="A4" s="11" t="s">
        <v>129</v>
      </c>
      <c r="B4" s="12"/>
      <c r="C4" s="12"/>
      <c r="D4" s="13" t="str">
        <f>[1]bovq!$A$4</f>
        <v>Bologna</v>
      </c>
      <c r="E4" s="13" t="str">
        <f>[1]bovq!$A$4</f>
        <v>Bologna</v>
      </c>
      <c r="F4" s="13"/>
      <c r="G4" s="13"/>
      <c r="H4" s="13" t="str">
        <f>[1]bovq!$A$4</f>
        <v>Bologna</v>
      </c>
      <c r="I4" s="13" t="str">
        <f>[1]bovq!$A$4</f>
        <v>Bologna</v>
      </c>
      <c r="J4" s="13"/>
      <c r="K4" s="13"/>
      <c r="L4" s="13"/>
      <c r="M4" s="13" t="str">
        <f>[1]bovq!$A$4</f>
        <v>Bologna</v>
      </c>
      <c r="N4" s="13" t="str">
        <f>[1]bovq!$A$4</f>
        <v>Bologna</v>
      </c>
      <c r="O4" s="13" t="str">
        <f>[1]bovq!$A$4</f>
        <v>Bologna</v>
      </c>
      <c r="P4" s="13" t="str">
        <f>[1]bovq!$A$4</f>
        <v>Bologna</v>
      </c>
      <c r="Q4" s="13" t="str">
        <f>[1]bovq!$A$4</f>
        <v>Bologna</v>
      </c>
      <c r="R4" s="13" t="str">
        <f>[1]bovq!$A$4</f>
        <v>Bologna</v>
      </c>
      <c r="S4" s="13" t="str">
        <f>[1]bovq!$A$4</f>
        <v>Bologna</v>
      </c>
      <c r="T4" s="13" t="str">
        <f>[1]bovq!$A$4</f>
        <v>Bologna</v>
      </c>
      <c r="U4" s="13" t="str">
        <f>[1]bovq!$A$4</f>
        <v>Bologna</v>
      </c>
      <c r="V4" s="13" t="str">
        <f>[1]bovq!$A$4</f>
        <v>Bologna</v>
      </c>
      <c r="W4" s="13" t="str">
        <f>[1]bovq!$A$4</f>
        <v>Bologna</v>
      </c>
      <c r="X4" s="13" t="str">
        <f>[1]bovq!$A$4</f>
        <v>Bologna</v>
      </c>
      <c r="Y4" s="13" t="str">
        <f>[1]bovq!$A$4</f>
        <v>Bologna</v>
      </c>
      <c r="Z4" s="13" t="str">
        <f>[1]bovq!$A$4</f>
        <v>Bologna</v>
      </c>
      <c r="AA4" s="13" t="str">
        <f>[1]bovq!$A$4</f>
        <v>Bologna</v>
      </c>
      <c r="AB4" s="13" t="str">
        <f>[1]bovq!$A$4</f>
        <v>Bologna</v>
      </c>
      <c r="AC4" s="13" t="str">
        <f>[1]bovq!$A$4</f>
        <v>Bologna</v>
      </c>
      <c r="AD4" s="13" t="str">
        <f>[1]bovq!$A$4</f>
        <v>Bologna</v>
      </c>
      <c r="AE4" s="13" t="str">
        <f>[1]boi!$A$4</f>
        <v>Bologna</v>
      </c>
      <c r="AF4" s="13" t="str">
        <f>[1]boi!$A$4</f>
        <v>Bologna</v>
      </c>
      <c r="AG4" s="13" t="str">
        <f>[1]boi!$A$4</f>
        <v>Bologna</v>
      </c>
      <c r="AH4" s="13" t="str">
        <f>[1]boi!$A$4</f>
        <v>Bologna</v>
      </c>
      <c r="AI4" s="13" t="str">
        <f>[1]boi!$A$4</f>
        <v>Bologna</v>
      </c>
      <c r="AJ4" s="13" t="str">
        <f>[1]bovq!$A$4</f>
        <v>Bologna</v>
      </c>
      <c r="AK4" s="13" t="str">
        <f>[1]bovq!$A$4</f>
        <v>Bologna</v>
      </c>
      <c r="AL4" s="13" t="str">
        <f>[1]bovq!$A$4</f>
        <v>Bologna</v>
      </c>
      <c r="AM4" s="13" t="str">
        <f>[1]bovq!$A$4</f>
        <v>Bologna</v>
      </c>
      <c r="AN4" s="13" t="str">
        <f>[1]bovq!$A$4</f>
        <v>Bologna</v>
      </c>
      <c r="AO4" s="13" t="str">
        <f>[1]bovq!$A$4</f>
        <v>Bologna</v>
      </c>
      <c r="AP4" s="13" t="str">
        <f>[1]bovq!$A$4</f>
        <v>Bologna</v>
      </c>
      <c r="AQ4" s="13" t="str">
        <f>[1]bovq!$A$4</f>
        <v>Bologna</v>
      </c>
      <c r="AR4" s="13" t="str">
        <f>[1]bovq!$A$4</f>
        <v>Bologna</v>
      </c>
      <c r="AS4" s="13" t="str">
        <f>[1]bovq!$A$4</f>
        <v>Bologna</v>
      </c>
      <c r="AT4" s="13" t="str">
        <f>[1]bovq!$A$4</f>
        <v>Bologna</v>
      </c>
      <c r="AU4" s="13" t="str">
        <f>[1]bovq!$A$4</f>
        <v>Bologna</v>
      </c>
      <c r="AV4" s="13" t="str">
        <f>[1]bovq!$A$4</f>
        <v>Bologna</v>
      </c>
      <c r="AW4" s="13" t="str">
        <f>[1]bovq!$A$4</f>
        <v>Bologna</v>
      </c>
      <c r="AX4" s="13" t="str">
        <f>[1]bovq!$A$4</f>
        <v>Bologna</v>
      </c>
      <c r="AY4" s="13" t="str">
        <f>[1]bovq!$A$4</f>
        <v>Bologna</v>
      </c>
      <c r="AZ4" s="13" t="str">
        <f>[1]bovq!$A$4</f>
        <v>Bologna</v>
      </c>
    </row>
    <row r="5" spans="1:53" x14ac:dyDescent="0.2">
      <c r="A5" t="s">
        <v>2</v>
      </c>
      <c r="B5" s="14" t="s">
        <v>3</v>
      </c>
      <c r="C5" t="s">
        <v>4</v>
      </c>
      <c r="D5" s="14" t="s">
        <v>3</v>
      </c>
      <c r="E5" s="14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4" t="s">
        <v>3</v>
      </c>
      <c r="N5" s="14" t="s">
        <v>3</v>
      </c>
      <c r="O5" s="14" t="s">
        <v>3</v>
      </c>
      <c r="P5" s="14" t="s">
        <v>3</v>
      </c>
      <c r="Q5" s="14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4" t="s">
        <v>6</v>
      </c>
      <c r="AT5" s="14" t="s">
        <v>74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4" t="s">
        <v>6</v>
      </c>
      <c r="BA5" s="46" t="s">
        <v>76</v>
      </c>
    </row>
    <row r="6" spans="1:53" x14ac:dyDescent="0.2">
      <c r="B6" s="15" t="s">
        <v>7</v>
      </c>
      <c r="C6" s="15"/>
      <c r="D6" s="15" t="s">
        <v>8</v>
      </c>
      <c r="E6" s="15" t="s">
        <v>8</v>
      </c>
      <c r="F6" s="13"/>
      <c r="G6" s="16" t="s">
        <v>9</v>
      </c>
      <c r="H6" s="16"/>
      <c r="I6" s="16"/>
      <c r="J6" s="16"/>
      <c r="K6" s="16"/>
      <c r="L6" s="13"/>
      <c r="M6" s="15" t="s">
        <v>8</v>
      </c>
      <c r="N6" s="17"/>
      <c r="O6" s="17"/>
      <c r="P6" s="17"/>
      <c r="Q6" s="17"/>
      <c r="R6" s="15" t="s">
        <v>10</v>
      </c>
      <c r="S6" s="17"/>
      <c r="T6" s="17"/>
      <c r="U6" s="17"/>
      <c r="V6" s="15"/>
      <c r="W6" s="16" t="s">
        <v>11</v>
      </c>
      <c r="X6" s="16"/>
      <c r="Y6" s="16"/>
      <c r="Z6" s="16"/>
      <c r="AA6" s="25" t="s">
        <v>52</v>
      </c>
      <c r="AB6" s="25"/>
      <c r="AC6" s="25"/>
      <c r="AE6" s="17" t="s">
        <v>16</v>
      </c>
      <c r="AF6" s="17"/>
      <c r="AG6" s="17"/>
      <c r="AH6" s="17"/>
      <c r="AI6" s="17"/>
      <c r="AJ6" s="17"/>
      <c r="AK6" s="17"/>
      <c r="AL6" s="17"/>
      <c r="AM6" s="17"/>
      <c r="AN6" s="17"/>
      <c r="AO6" s="25" t="s">
        <v>17</v>
      </c>
      <c r="AP6" s="25"/>
      <c r="AQ6" s="25"/>
      <c r="BA6" s="46" t="s">
        <v>77</v>
      </c>
    </row>
    <row r="7" spans="1:53" x14ac:dyDescent="0.2">
      <c r="A7" t="s">
        <v>12</v>
      </c>
      <c r="B7" s="18"/>
      <c r="C7" s="19"/>
      <c r="D7" s="20" t="str">
        <f>[1]boi!$B6</f>
        <v>X</v>
      </c>
      <c r="E7" s="20" t="str">
        <f>[1]boi!$C6</f>
        <v>M</v>
      </c>
      <c r="F7" s="21"/>
      <c r="G7" s="22"/>
      <c r="H7" s="22" t="str">
        <f>[1]bovq!$C6</f>
        <v>M</v>
      </c>
      <c r="I7" s="22" t="str">
        <f>[1]bovq!$B6</f>
        <v>X</v>
      </c>
      <c r="J7" s="22"/>
      <c r="K7" s="22"/>
      <c r="L7" s="21"/>
      <c r="M7" s="20" t="str">
        <f>[1]boi!$F6</f>
        <v>VAA</v>
      </c>
      <c r="N7" s="20" t="str">
        <f>[1]boi!$G6</f>
        <v>VAI</v>
      </c>
      <c r="O7" s="20" t="str">
        <f>[1]boi!$H6</f>
        <v>VAC</v>
      </c>
      <c r="P7" s="20" t="str">
        <f>[1]boi!$I6</f>
        <v>VAS</v>
      </c>
      <c r="Q7" s="20" t="str">
        <f>[1]boi!$J6</f>
        <v>VAT</v>
      </c>
      <c r="R7" s="22" t="str">
        <f>[1]bovq!$F6</f>
        <v>VAA</v>
      </c>
      <c r="S7" s="22" t="str">
        <f>[1]bovq!$G6</f>
        <v>VAI</v>
      </c>
      <c r="T7" s="22" t="str">
        <f>[1]bovq!$H6</f>
        <v>VAC</v>
      </c>
      <c r="U7" s="22" t="str">
        <f>[1]bovq!$I6</f>
        <v>VAS</v>
      </c>
      <c r="V7" s="22" t="str">
        <f>[1]bovq!$J6</f>
        <v>VAT</v>
      </c>
      <c r="W7" t="str">
        <f>[1]bovq!AD5</f>
        <v>VAA/VAT</v>
      </c>
      <c r="X7" t="str">
        <f>[1]bovq!AE5</f>
        <v>VAI/VAT</v>
      </c>
      <c r="Y7" t="str">
        <f>[1]bovq!AF5</f>
        <v>VAC/VAT</v>
      </c>
      <c r="Z7" t="str">
        <f>[1]bovq!AG5</f>
        <v>VAS/VAT</v>
      </c>
      <c r="AA7" s="21" t="str">
        <f>[1]boi!$AA6</f>
        <v>N</v>
      </c>
      <c r="AB7" s="21" t="str">
        <f>[1]bovq!$AA6</f>
        <v>N</v>
      </c>
      <c r="AC7" s="21" t="str">
        <f>[1]bovq!$Y6</f>
        <v>FL</v>
      </c>
      <c r="AD7" s="21" t="str">
        <f>[1]bovq!$U6</f>
        <v>POPPRE</v>
      </c>
      <c r="AE7" s="21" t="str">
        <f>[1]boi!$P6</f>
        <v>UTA</v>
      </c>
      <c r="AF7" s="21" t="str">
        <f>[1]boi!$Q6</f>
        <v>UTI</v>
      </c>
      <c r="AG7" s="21" t="str">
        <f>[1]boi!$R6</f>
        <v>UTC</v>
      </c>
      <c r="AH7" s="21" t="str">
        <f>[1]boi!$S6</f>
        <v>UTS</v>
      </c>
      <c r="AI7" s="21" t="str">
        <f>[1]boi!$T6</f>
        <v>UTT</v>
      </c>
      <c r="AJ7" s="21" t="str">
        <f>[1]bovq!$P6</f>
        <v>UTA</v>
      </c>
      <c r="AK7" s="21" t="str">
        <f>[1]bovq!$Q6</f>
        <v>UTI</v>
      </c>
      <c r="AL7" s="21" t="str">
        <f>[1]bovq!$R6</f>
        <v>UTC</v>
      </c>
      <c r="AM7" s="21" t="str">
        <f>[1]bovq!$S6</f>
        <v>UTS</v>
      </c>
      <c r="AN7" s="21" t="str">
        <f>[1]bovq!$T6</f>
        <v>UTT</v>
      </c>
      <c r="AO7" s="21" t="str">
        <f>[1]bovq!$AH6</f>
        <v>TA</v>
      </c>
      <c r="AP7" s="21" t="str">
        <f>[1]bovq!$AI6</f>
        <v>TO</v>
      </c>
      <c r="AQ7" s="21" t="str">
        <f>[1]bovq!$AJ6</f>
        <v>TD</v>
      </c>
      <c r="AR7" s="21" t="str">
        <f>[1]bovq!$AB6</f>
        <v>REDD</v>
      </c>
      <c r="AS7" s="23" t="str">
        <f>[1]bo!$AC6</f>
        <v>VAT/POPCR</v>
      </c>
      <c r="AT7" s="23" t="str">
        <f>[1]bo!$AD6</f>
        <v>VVAT/POPCR</v>
      </c>
      <c r="AU7" t="str">
        <f>[1]bovq!$AK5</f>
        <v>VX/VVAT</v>
      </c>
      <c r="AV7" t="str">
        <f>[1]bovq!$AL5</f>
        <v>VM/VVAT</v>
      </c>
      <c r="AW7" t="str">
        <f>[1]bovq!$AM5</f>
        <v>pr/ita VVAT/POPPRE</v>
      </c>
      <c r="AX7" t="str">
        <f>[1]bovq!$AN5</f>
        <v>pr/ita VVAT/N</v>
      </c>
      <c r="AY7" s="21" t="str">
        <f>[1]bovq!$AO5</f>
        <v>VAT/N</v>
      </c>
      <c r="AZ7" s="21" t="str">
        <f>[1]bo!$AF6</f>
        <v>VAT/N</v>
      </c>
    </row>
    <row r="8" spans="1:53" x14ac:dyDescent="0.2">
      <c r="B8" t="s">
        <v>13</v>
      </c>
      <c r="C8" t="s">
        <v>14</v>
      </c>
      <c r="D8" s="24" t="s">
        <v>13</v>
      </c>
      <c r="E8" s="24" t="s">
        <v>13</v>
      </c>
      <c r="F8" s="13"/>
      <c r="G8" s="15" t="s">
        <v>15</v>
      </c>
      <c r="H8" s="15"/>
      <c r="I8" s="15"/>
      <c r="J8" s="15"/>
      <c r="K8" s="15"/>
      <c r="L8" s="13"/>
      <c r="M8" s="24" t="s">
        <v>13</v>
      </c>
      <c r="N8" s="24"/>
      <c r="O8" s="24"/>
      <c r="P8" s="24"/>
      <c r="Q8" s="24"/>
      <c r="R8" s="15" t="str">
        <f>[1]bovq!$A$4</f>
        <v>Bologna</v>
      </c>
      <c r="S8" s="15"/>
      <c r="T8" s="15"/>
      <c r="U8" s="15"/>
      <c r="V8" s="15"/>
      <c r="W8" s="15"/>
      <c r="X8" s="15"/>
      <c r="Y8" s="15"/>
      <c r="Z8" s="15"/>
      <c r="AA8" s="25" t="s">
        <v>13</v>
      </c>
      <c r="AB8" s="25" t="s">
        <v>49</v>
      </c>
      <c r="AC8" s="25"/>
      <c r="AD8" s="13"/>
      <c r="AE8" s="35" t="s">
        <v>13</v>
      </c>
      <c r="AF8" s="35"/>
      <c r="AG8" s="35"/>
      <c r="AH8" s="35"/>
      <c r="AI8" s="35"/>
      <c r="AJ8" s="17" t="s">
        <v>49</v>
      </c>
      <c r="AK8" s="17"/>
      <c r="AL8" s="17"/>
      <c r="AM8" s="17"/>
      <c r="AN8" s="17"/>
      <c r="AO8" s="25" t="s">
        <v>53</v>
      </c>
      <c r="AP8" s="25"/>
      <c r="AQ8" s="25"/>
      <c r="AR8" s="26" t="s">
        <v>18</v>
      </c>
      <c r="AS8" s="26"/>
      <c r="AT8" s="26"/>
      <c r="AU8" s="27" t="s">
        <v>19</v>
      </c>
      <c r="AV8" s="27"/>
      <c r="AW8" s="28" t="s">
        <v>20</v>
      </c>
      <c r="AX8" s="28"/>
      <c r="AY8" s="26" t="s">
        <v>18</v>
      </c>
      <c r="AZ8" s="26"/>
    </row>
    <row r="9" spans="1:53" x14ac:dyDescent="0.2">
      <c r="A9" t="s">
        <v>21</v>
      </c>
      <c r="B9" s="15" t="s">
        <v>22</v>
      </c>
      <c r="C9" s="29" t="s">
        <v>15</v>
      </c>
      <c r="D9" s="15" t="s">
        <v>23</v>
      </c>
      <c r="E9" s="15" t="s">
        <v>24</v>
      </c>
      <c r="F9" s="13" t="s">
        <v>25</v>
      </c>
      <c r="G9" s="15" t="s">
        <v>26</v>
      </c>
      <c r="H9" s="15" t="s">
        <v>27</v>
      </c>
      <c r="I9" s="15" t="s">
        <v>28</v>
      </c>
      <c r="J9" s="15" t="s">
        <v>29</v>
      </c>
      <c r="K9" s="15" t="s">
        <v>30</v>
      </c>
      <c r="L9" s="13" t="s">
        <v>31</v>
      </c>
      <c r="M9" s="15" t="s">
        <v>32</v>
      </c>
      <c r="N9" s="15" t="s">
        <v>33</v>
      </c>
      <c r="O9" s="15" t="s">
        <v>34</v>
      </c>
      <c r="P9" s="15" t="s">
        <v>35</v>
      </c>
      <c r="Q9" s="15" t="s">
        <v>36</v>
      </c>
      <c r="R9" s="15" t="s">
        <v>32</v>
      </c>
      <c r="S9" s="15" t="s">
        <v>33</v>
      </c>
      <c r="T9" s="15" t="s">
        <v>34</v>
      </c>
      <c r="U9" s="15" t="s">
        <v>35</v>
      </c>
      <c r="V9" s="15" t="s">
        <v>36</v>
      </c>
      <c r="W9" s="15" t="s">
        <v>32</v>
      </c>
      <c r="X9" s="15" t="s">
        <v>33</v>
      </c>
      <c r="Y9" s="15" t="s">
        <v>34</v>
      </c>
      <c r="Z9" s="15" t="s">
        <v>35</v>
      </c>
      <c r="AA9" s="13" t="s">
        <v>37</v>
      </c>
      <c r="AB9" s="13" t="s">
        <v>37</v>
      </c>
      <c r="AC9" t="s">
        <v>38</v>
      </c>
      <c r="AD9" t="s">
        <v>39</v>
      </c>
      <c r="AE9" s="15" t="s">
        <v>32</v>
      </c>
      <c r="AF9" s="15" t="s">
        <v>33</v>
      </c>
      <c r="AG9" s="15" t="s">
        <v>34</v>
      </c>
      <c r="AH9" s="15" t="s">
        <v>35</v>
      </c>
      <c r="AI9" s="15" t="s">
        <v>36</v>
      </c>
      <c r="AJ9" s="15" t="s">
        <v>32</v>
      </c>
      <c r="AK9" s="15" t="s">
        <v>33</v>
      </c>
      <c r="AL9" s="15" t="s">
        <v>34</v>
      </c>
      <c r="AM9" s="15" t="s">
        <v>35</v>
      </c>
      <c r="AN9" s="15" t="s">
        <v>36</v>
      </c>
      <c r="AO9" t="s">
        <v>40</v>
      </c>
      <c r="AP9" t="s">
        <v>41</v>
      </c>
      <c r="AQ9" t="s">
        <v>42</v>
      </c>
      <c r="AR9" t="s">
        <v>43</v>
      </c>
      <c r="AS9" s="17" t="s">
        <v>79</v>
      </c>
      <c r="AT9" s="17" t="s">
        <v>80</v>
      </c>
      <c r="AU9" t="s">
        <v>44</v>
      </c>
      <c r="AV9" t="s">
        <v>45</v>
      </c>
      <c r="AW9" t="s">
        <v>46</v>
      </c>
      <c r="AX9" t="s">
        <v>47</v>
      </c>
      <c r="AY9" s="13" t="s">
        <v>81</v>
      </c>
      <c r="AZ9" s="13" t="s">
        <v>82</v>
      </c>
    </row>
    <row r="10" spans="1:53" x14ac:dyDescent="0.2">
      <c r="A10" s="30">
        <f>[1]bodb!A10</f>
        <v>2009</v>
      </c>
      <c r="B10" s="19"/>
      <c r="C10" s="31"/>
      <c r="D10" s="20">
        <f>[1]bodb!D10</f>
        <v>102.30662676577975</v>
      </c>
      <c r="E10" s="20">
        <f>[1]bodb!E10</f>
        <v>95.908954453423462</v>
      </c>
      <c r="F10" s="21"/>
      <c r="G10" s="22"/>
      <c r="H10" s="22">
        <f>[1]bodb!H10</f>
        <v>-14.843235269914622</v>
      </c>
      <c r="I10" s="22">
        <f>[1]bodb!I10</f>
        <v>-23.336134389884865</v>
      </c>
      <c r="J10" s="22"/>
      <c r="K10" s="22"/>
      <c r="L10" s="21"/>
      <c r="M10" s="20">
        <f>[1]bodb!M10</f>
        <v>91.061470268226302</v>
      </c>
      <c r="N10" s="20">
        <f>[1]bodb!N10</f>
        <v>78.51034251124463</v>
      </c>
      <c r="O10" s="20">
        <f>[1]bodb!O10</f>
        <v>116.76231968561478</v>
      </c>
      <c r="P10" s="20">
        <f>[1]bodb!P10</f>
        <v>102.63451435854668</v>
      </c>
      <c r="Q10" s="20">
        <f>[1]bodb!Q10</f>
        <v>96.899071155279188</v>
      </c>
      <c r="R10" s="22">
        <f>[1]bodb!R10</f>
        <v>3.0837413904653443</v>
      </c>
      <c r="S10" s="22">
        <f>[1]bodb!S10</f>
        <v>-22.260894760433491</v>
      </c>
      <c r="T10" s="22">
        <f>[1]bodb!T10</f>
        <v>-6.6840078430933652</v>
      </c>
      <c r="U10" s="22">
        <f>[1]bodb!U10</f>
        <v>0.63708685299470602</v>
      </c>
      <c r="V10" s="22">
        <f>[1]bodb!V10</f>
        <v>-5.4865364056389527</v>
      </c>
      <c r="W10" s="20">
        <f>[1]bodb!W10</f>
        <v>1.0807012635751139</v>
      </c>
      <c r="X10" s="20">
        <f>[1]bodb!X10</f>
        <v>20.765219512453736</v>
      </c>
      <c r="Y10" s="20">
        <f>[1]bodb!Y10</f>
        <v>4.9503021728840366</v>
      </c>
      <c r="Z10" s="20">
        <f>[1]bodb!Z10</f>
        <v>73.203777051087116</v>
      </c>
      <c r="AA10" s="43">
        <f>[1]bodb!AA10</f>
        <v>102.84213568415133</v>
      </c>
      <c r="AB10" s="21">
        <f>[1]bodb!AB10</f>
        <v>-2.5980770884967752</v>
      </c>
      <c r="AC10" s="21">
        <f>[1]bodb!AC10</f>
        <v>-1.3036784726383921</v>
      </c>
      <c r="AD10" s="21">
        <f>[1]bodb!AD10</f>
        <v>1.0880229526808227</v>
      </c>
      <c r="AE10" s="43">
        <f>[1]bodb!AE10</f>
        <v>83.35909754298919</v>
      </c>
      <c r="AF10" s="43">
        <f>[1]bodb!AF10</f>
        <v>82.841520005052487</v>
      </c>
      <c r="AG10" s="43">
        <f>[1]bodb!AG10</f>
        <v>111.96389550753184</v>
      </c>
      <c r="AH10" s="43">
        <f>[1]bodb!AH10</f>
        <v>108.59508435681478</v>
      </c>
      <c r="AI10" s="43">
        <f>[1]bodb!AI10</f>
        <v>102.10101676287113</v>
      </c>
      <c r="AJ10" s="21">
        <f>[1]bodb!AJ10</f>
        <v>9.757634543471184</v>
      </c>
      <c r="AK10" s="21">
        <f>[1]bodb!AK10</f>
        <v>-7.4085134268716102</v>
      </c>
      <c r="AL10" s="21">
        <f>[1]bodb!AL10</f>
        <v>-1.994919726562705</v>
      </c>
      <c r="AM10" s="21">
        <f>[1]bodb!AM10</f>
        <v>1.336512942534096</v>
      </c>
      <c r="AN10" s="21">
        <f>[1]bodb!AN10</f>
        <v>-0.59139032513889633</v>
      </c>
      <c r="AO10" s="43">
        <f>[1]bodb!AO10</f>
        <v>72.135299663203284</v>
      </c>
      <c r="AP10" s="43">
        <f>[1]bodb!AP10</f>
        <v>69.644957128218294</v>
      </c>
      <c r="AQ10" s="43">
        <f>[1]bodb!AQ10</f>
        <v>3.4523216048346663</v>
      </c>
      <c r="AR10" s="21">
        <f>[1]bodb!AR10</f>
        <v>-1.8580180358662046</v>
      </c>
      <c r="AS10" s="32">
        <f>[1]bodb!AS10</f>
        <v>32.837494653674668</v>
      </c>
      <c r="AT10" s="32">
        <f>[1]bodb!AT10</f>
        <v>30.981962392154426</v>
      </c>
      <c r="AU10" s="43">
        <f>[1]bodb!AU10</f>
        <v>27.764825521996237</v>
      </c>
      <c r="AV10" s="43">
        <f>[1]bodb!AV10</f>
        <v>16.861383497872708</v>
      </c>
      <c r="AW10" s="43">
        <f>[1]bodb!AW10</f>
        <v>129.46959286206888</v>
      </c>
      <c r="AX10" s="43">
        <f>[1]bodb!AX10</f>
        <v>109.18918520034869</v>
      </c>
      <c r="AY10" s="21">
        <f>[1]bodb!AY10</f>
        <v>-2.9655054343912246</v>
      </c>
      <c r="AZ10" s="43">
        <f>[1]bodb!AZ10</f>
        <v>73.244782350962453</v>
      </c>
      <c r="BA10" s="46">
        <v>33</v>
      </c>
    </row>
    <row r="11" spans="1:53" x14ac:dyDescent="0.2">
      <c r="A11" s="30">
        <f>[1]bodb!A11</f>
        <v>2010</v>
      </c>
      <c r="B11" s="19"/>
      <c r="C11" s="31"/>
      <c r="D11" s="20">
        <f>[1]bodb!D11</f>
        <v>116.69758442639954</v>
      </c>
      <c r="E11" s="20">
        <f>[1]bodb!E11</f>
        <v>111.31785405999818</v>
      </c>
      <c r="F11" s="21"/>
      <c r="G11" s="22"/>
      <c r="H11" s="22">
        <f>[1]bodb!H11</f>
        <v>16.066174106879451</v>
      </c>
      <c r="I11" s="22">
        <f>[1]bodb!I11</f>
        <v>14.066496096647141</v>
      </c>
      <c r="J11" s="22"/>
      <c r="K11" s="22"/>
      <c r="L11" s="21"/>
      <c r="M11" s="20">
        <f>[1]bodb!M11</f>
        <v>91.459012891466543</v>
      </c>
      <c r="N11" s="20">
        <f>[1]bodb!N11</f>
        <v>90.984594738618739</v>
      </c>
      <c r="O11" s="20">
        <f>[1]bodb!O11</f>
        <v>111.77166520394786</v>
      </c>
      <c r="P11" s="20">
        <f>[1]bodb!P11</f>
        <v>107.45408408173815</v>
      </c>
      <c r="Q11" s="20">
        <f>[1]bodb!Q11</f>
        <v>103.22657530833358</v>
      </c>
      <c r="R11" s="22">
        <f>[1]bodb!R11</f>
        <v>0.43656512690741778</v>
      </c>
      <c r="S11" s="22">
        <f>[1]bodb!S11</f>
        <v>15.888673808278785</v>
      </c>
      <c r="T11" s="22">
        <f>[1]bodb!T11</f>
        <v>-4.2741994978383264</v>
      </c>
      <c r="U11" s="22">
        <f>[1]bodb!U11</f>
        <v>4.6958567040660704</v>
      </c>
      <c r="V11" s="22">
        <f>[1]bodb!V11</f>
        <v>6.5299946404178355</v>
      </c>
      <c r="W11" s="20">
        <f>[1]bodb!W11</f>
        <v>1.0188860255570866</v>
      </c>
      <c r="X11" s="20">
        <f>[1]bodb!X11</f>
        <v>22.58944777720885</v>
      </c>
      <c r="Y11" s="20">
        <f>[1]bodb!Y11</f>
        <v>4.4482461472604466</v>
      </c>
      <c r="Z11" s="20">
        <f>[1]bodb!Z11</f>
        <v>71.943420049973611</v>
      </c>
      <c r="AA11" s="43">
        <f>[1]bodb!AA11</f>
        <v>102.92946747204445</v>
      </c>
      <c r="AB11" s="21">
        <f>[1]bodb!AB11</f>
        <v>8.4918294736047173E-2</v>
      </c>
      <c r="AC11" s="21">
        <f>[1]bodb!AC11</f>
        <v>1.704345641171412</v>
      </c>
      <c r="AD11" s="21">
        <f>[1]bodb!AD11</f>
        <v>1.1567201532481253</v>
      </c>
      <c r="AE11" s="43">
        <f>[1]bodb!AE11</f>
        <v>89.032722089029988</v>
      </c>
      <c r="AF11" s="43">
        <f>[1]bodb!AF11</f>
        <v>83.414095243839711</v>
      </c>
      <c r="AG11" s="43">
        <f>[1]bodb!AG11</f>
        <v>110.83920379734238</v>
      </c>
      <c r="AH11" s="43">
        <f>[1]bodb!AH11</f>
        <v>111.71463926561037</v>
      </c>
      <c r="AI11" s="43">
        <f>[1]bodb!AI11</f>
        <v>104.40998762606658</v>
      </c>
      <c r="AJ11" s="21">
        <f>[1]bodb!AJ11</f>
        <v>6.8062451649201661</v>
      </c>
      <c r="AK11" s="21">
        <f>[1]bodb!AK11</f>
        <v>0.69116940243525438</v>
      </c>
      <c r="AL11" s="21">
        <f>[1]bodb!AL11</f>
        <v>-1.0045128432618622</v>
      </c>
      <c r="AM11" s="21">
        <f>[1]bodb!AM11</f>
        <v>2.8726483590597596</v>
      </c>
      <c r="AN11" s="21">
        <f>[1]bodb!AN11</f>
        <v>2.2614572669320321</v>
      </c>
      <c r="AO11" s="43">
        <f>[1]bodb!AO11</f>
        <v>72.525813794293228</v>
      </c>
      <c r="AP11" s="43">
        <f>[1]bodb!AP11</f>
        <v>68.907036855863339</v>
      </c>
      <c r="AQ11" s="43">
        <f>[1]bodb!AQ11</f>
        <v>4.9896398938644175</v>
      </c>
      <c r="AR11" s="21">
        <f>[1]bodb!AR11</f>
        <v>-1.4259724419208086</v>
      </c>
      <c r="AS11" s="32">
        <f>[1]bodb!AS11</f>
        <v>34.740650630522474</v>
      </c>
      <c r="AT11" s="32">
        <f>[1]bodb!AT11</f>
        <v>32.689869947792232</v>
      </c>
      <c r="AU11" s="43">
        <f>[1]bodb!AU11</f>
        <v>30.500976937744948</v>
      </c>
      <c r="AV11" s="43">
        <f>[1]bodb!AV11</f>
        <v>19.627628731013292</v>
      </c>
      <c r="AW11" s="43">
        <f>[1]bodb!AW11</f>
        <v>134.91427280156702</v>
      </c>
      <c r="AX11" s="43">
        <f>[1]bodb!AX11</f>
        <v>113.03456114821542</v>
      </c>
      <c r="AY11" s="21">
        <f>[1]bodb!AY11</f>
        <v>6.439607940431058</v>
      </c>
      <c r="AZ11" s="43">
        <f>[1]bodb!AZ11</f>
        <v>77.961459171186476</v>
      </c>
      <c r="BA11" s="46">
        <v>34</v>
      </c>
    </row>
    <row r="12" spans="1:53" x14ac:dyDescent="0.2">
      <c r="A12" s="30">
        <f>[1]bodb!A12</f>
        <v>2011</v>
      </c>
      <c r="B12" s="19"/>
      <c r="C12" s="31"/>
      <c r="D12" s="20">
        <f>[1]bodb!D12</f>
        <v>126.88651445131013</v>
      </c>
      <c r="E12" s="20">
        <f>[1]bodb!E12</f>
        <v>111.72139545663292</v>
      </c>
      <c r="F12" s="21"/>
      <c r="G12" s="22"/>
      <c r="H12" s="22">
        <f>[1]bodb!H12</f>
        <v>0.36251273440579546</v>
      </c>
      <c r="I12" s="22">
        <f>[1]bodb!I12</f>
        <v>8.7310547814609674</v>
      </c>
      <c r="J12" s="22"/>
      <c r="K12" s="22"/>
      <c r="L12" s="21"/>
      <c r="M12" s="20">
        <f>[1]bodb!M12</f>
        <v>102.89969869813324</v>
      </c>
      <c r="N12" s="20">
        <f>[1]bodb!N12</f>
        <v>94.953237360786687</v>
      </c>
      <c r="O12" s="20">
        <f>[1]bodb!O12</f>
        <v>105.89024939901067</v>
      </c>
      <c r="P12" s="20">
        <f>[1]bodb!P12</f>
        <v>111.26575557244186</v>
      </c>
      <c r="Q12" s="20">
        <f>[1]bodb!Q12</f>
        <v>106.76800022375292</v>
      </c>
      <c r="R12" s="22">
        <f>[1]bodb!R12</f>
        <v>12.509085157351564</v>
      </c>
      <c r="S12" s="22">
        <f>[1]bodb!S12</f>
        <v>4.3618841558497934</v>
      </c>
      <c r="T12" s="22">
        <f>[1]bodb!T12</f>
        <v>-5.2619917527447324</v>
      </c>
      <c r="U12" s="22">
        <f>[1]bodb!U12</f>
        <v>3.5472560426872635</v>
      </c>
      <c r="V12" s="22">
        <f>[1]bodb!V12</f>
        <v>3.4307298337092451</v>
      </c>
      <c r="W12" s="20">
        <f>[1]bodb!W12</f>
        <v>1.1083160178734157</v>
      </c>
      <c r="X12" s="20">
        <f>[1]bodb!X12</f>
        <v>22.792813469071742</v>
      </c>
      <c r="Y12" s="20">
        <f>[1]bodb!Y12</f>
        <v>4.074398207017552</v>
      </c>
      <c r="Z12" s="20">
        <f>[1]bodb!Z12</f>
        <v>72.024472306037296</v>
      </c>
      <c r="AA12" s="43">
        <f>[1]bodb!AA12</f>
        <v>104.4280123478847</v>
      </c>
      <c r="AB12" s="21">
        <f>[1]bodb!AB12</f>
        <v>1.4558949080808681</v>
      </c>
      <c r="AC12" s="21">
        <f>[1]bodb!AC12</f>
        <v>1.1795133358959431</v>
      </c>
      <c r="AD12" s="21">
        <f>[1]bodb!AD12</f>
        <v>0.6797789306905333</v>
      </c>
      <c r="AE12" s="43">
        <f>[1]bodb!AE12</f>
        <v>94.652517177274603</v>
      </c>
      <c r="AF12" s="43">
        <f>[1]bodb!AF12</f>
        <v>83.394182865074981</v>
      </c>
      <c r="AG12" s="43">
        <f>[1]bodb!AG12</f>
        <v>106.10336038604144</v>
      </c>
      <c r="AH12" s="43">
        <f>[1]bodb!AH12</f>
        <v>114.23971967740592</v>
      </c>
      <c r="AI12" s="43">
        <f>[1]bodb!AI12</f>
        <v>105.95963593461784</v>
      </c>
      <c r="AJ12" s="21">
        <f>[1]bodb!AJ12</f>
        <v>6.3120557884605466</v>
      </c>
      <c r="AK12" s="21">
        <f>[1]bodb!AK12</f>
        <v>-2.3871719409673808E-2</v>
      </c>
      <c r="AL12" s="21">
        <f>[1]bodb!AL12</f>
        <v>-4.2727151125696583</v>
      </c>
      <c r="AM12" s="21">
        <f>[1]bodb!AM12</f>
        <v>2.2602950055560456</v>
      </c>
      <c r="AN12" s="21">
        <f>[1]bodb!AN12</f>
        <v>1.4841954718940897</v>
      </c>
      <c r="AO12" s="43">
        <f>[1]bodb!AO12</f>
        <v>72.885803106978159</v>
      </c>
      <c r="AP12" s="43">
        <f>[1]bodb!AP12</f>
        <v>69.438224476917597</v>
      </c>
      <c r="AQ12" s="43">
        <f>[1]bodb!AQ12</f>
        <v>4.7301099570795397</v>
      </c>
      <c r="AR12" s="21">
        <f>[1]bodb!AR12</f>
        <v>3.2961211159852066</v>
      </c>
      <c r="AS12" s="32">
        <f>[1]bodb!AS12</f>
        <v>35.707050809144398</v>
      </c>
      <c r="AT12" s="32">
        <f>[1]bodb!AT12</f>
        <v>34.081320493189693</v>
      </c>
      <c r="AU12" s="43">
        <f>[1]bodb!AU12</f>
        <v>32.883389015700764</v>
      </c>
      <c r="AV12" s="43">
        <f>[1]bodb!AV12</f>
        <v>20.056299569519577</v>
      </c>
      <c r="AW12" s="43">
        <f>[1]bodb!AW12</f>
        <v>138.14766827788137</v>
      </c>
      <c r="AX12" s="43">
        <f>[1]bodb!AX12</f>
        <v>114.83302504008617</v>
      </c>
      <c r="AY12" s="21">
        <f>[1]bodb!AY12</f>
        <v>1.946495989629371</v>
      </c>
      <c r="AZ12" s="43">
        <f>[1]bodb!AZ12</f>
        <v>79.478975847410155</v>
      </c>
      <c r="BA12" s="46">
        <v>35</v>
      </c>
    </row>
    <row r="13" spans="1:53" x14ac:dyDescent="0.2">
      <c r="A13" s="30">
        <f>[1]bodb!A13</f>
        <v>2012</v>
      </c>
      <c r="B13" s="19"/>
      <c r="C13" s="31"/>
      <c r="D13" s="20">
        <f>[1]bodb!D13</f>
        <v>126.84594217490223</v>
      </c>
      <c r="E13" s="20">
        <f>[1]bodb!E13</f>
        <v>96.105669329831869</v>
      </c>
      <c r="F13" s="21"/>
      <c r="G13" s="22"/>
      <c r="H13" s="22">
        <f>[1]bodb!H13</f>
        <v>-13.977381917738963</v>
      </c>
      <c r="I13" s="22">
        <f>[1]bodb!I13</f>
        <v>-3.1975247001880813E-2</v>
      </c>
      <c r="J13" s="22"/>
      <c r="K13" s="22"/>
      <c r="L13" s="21"/>
      <c r="M13" s="20">
        <f>[1]bodb!M13</f>
        <v>93.574081010463843</v>
      </c>
      <c r="N13" s="20">
        <f>[1]bodb!N13</f>
        <v>91.762609753658225</v>
      </c>
      <c r="O13" s="20">
        <f>[1]bodb!O13</f>
        <v>99.658328067239282</v>
      </c>
      <c r="P13" s="20">
        <f>[1]bodb!P13</f>
        <v>108.16420353120373</v>
      </c>
      <c r="Q13" s="20">
        <f>[1]bodb!Q13</f>
        <v>103.44344261530765</v>
      </c>
      <c r="R13" s="22">
        <f>[1]bodb!R13</f>
        <v>-9.0628231235419303</v>
      </c>
      <c r="S13" s="22">
        <f>[1]bodb!S13</f>
        <v>-3.3602093997124771</v>
      </c>
      <c r="T13" s="22">
        <f>[1]bodb!T13</f>
        <v>-5.8852645707619056</v>
      </c>
      <c r="U13" s="22">
        <f>[1]bodb!U13</f>
        <v>-2.7875171702930635</v>
      </c>
      <c r="V13" s="22">
        <f>[1]bodb!V13</f>
        <v>-3.1138146274895417</v>
      </c>
      <c r="W13" s="20">
        <f>[1]bodb!W13</f>
        <v>1.0402631640915323</v>
      </c>
      <c r="X13" s="20">
        <f>[1]bodb!X13</f>
        <v>22.734848238410226</v>
      </c>
      <c r="Y13" s="20">
        <f>[1]bodb!Y13</f>
        <v>3.957849179555152</v>
      </c>
      <c r="Z13" s="20">
        <f>[1]bodb!Z13</f>
        <v>72.267039417943082</v>
      </c>
      <c r="AA13" s="43">
        <f>[1]bodb!AA13</f>
        <v>102.48530864249989</v>
      </c>
      <c r="AB13" s="21">
        <f>[1]bodb!AB13</f>
        <v>-1.8603281453955289</v>
      </c>
      <c r="AC13" s="21">
        <f>[1]bodb!AC13</f>
        <v>0.48330627433952333</v>
      </c>
      <c r="AD13" s="21">
        <f>[1]bodb!AD13</f>
        <v>-0.22760344753757211</v>
      </c>
      <c r="AE13" s="43">
        <f>[1]bodb!AE13</f>
        <v>91.519935235782242</v>
      </c>
      <c r="AF13" s="43">
        <f>[1]bodb!AF13</f>
        <v>82.467256260166408</v>
      </c>
      <c r="AG13" s="43">
        <f>[1]bodb!AG13</f>
        <v>98.92251125547341</v>
      </c>
      <c r="AH13" s="43">
        <f>[1]bodb!AH13</f>
        <v>112.10117954154434</v>
      </c>
      <c r="AI13" s="43">
        <f>[1]bodb!AI13</f>
        <v>103.79932384677367</v>
      </c>
      <c r="AJ13" s="21">
        <f>[1]bodb!AJ13</f>
        <v>-3.309560099310771</v>
      </c>
      <c r="AK13" s="21">
        <f>[1]bodb!AK13</f>
        <v>-1.111500314606173</v>
      </c>
      <c r="AL13" s="21">
        <f>[1]bodb!AL13</f>
        <v>-6.7677867170668149</v>
      </c>
      <c r="AM13" s="21">
        <f>[1]bodb!AM13</f>
        <v>-1.8719760009044517</v>
      </c>
      <c r="AN13" s="21">
        <f>[1]bodb!AN13</f>
        <v>-2.0388066349880551</v>
      </c>
      <c r="AO13" s="43">
        <f>[1]bodb!AO13</f>
        <v>73.40513738986597</v>
      </c>
      <c r="AP13" s="43">
        <f>[1]bodb!AP13</f>
        <v>68.301903129567236</v>
      </c>
      <c r="AQ13" s="43">
        <f>[1]bodb!AQ13</f>
        <v>6.9521486393992582</v>
      </c>
      <c r="AR13" s="21">
        <f>[1]bodb!AR13</f>
        <v>-1.3914350277827836</v>
      </c>
      <c r="AS13" s="32">
        <f>[1]bodb!AS13</f>
        <v>34.362150796910207</v>
      </c>
      <c r="AT13" s="32">
        <f>[1]bodb!AT13</f>
        <v>33.137079255328224</v>
      </c>
      <c r="AU13" s="43">
        <f>[1]bodb!AU13</f>
        <v>34.2440858790576</v>
      </c>
      <c r="AV13" s="43">
        <f>[1]bodb!AV13</f>
        <v>18.231900456740814</v>
      </c>
      <c r="AW13" s="43">
        <f>[1]bodb!AW13</f>
        <v>136.80061431240591</v>
      </c>
      <c r="AX13" s="43">
        <f>[1]bodb!AX13</f>
        <v>115.75229256009533</v>
      </c>
      <c r="AY13" s="21">
        <f>[1]bodb!AY13</f>
        <v>-1.277247476383514</v>
      </c>
      <c r="AZ13" s="43">
        <f>[1]bodb!AZ13</f>
        <v>78.463832634143643</v>
      </c>
      <c r="BA13" s="46">
        <v>36</v>
      </c>
    </row>
    <row r="14" spans="1:53" x14ac:dyDescent="0.2">
      <c r="A14" s="30">
        <f>[1]bodb!A14</f>
        <v>2013</v>
      </c>
      <c r="B14" s="19"/>
      <c r="C14" s="31"/>
      <c r="D14" s="20">
        <f>[1]bodb!D14</f>
        <v>129.79856245131526</v>
      </c>
      <c r="E14" s="20">
        <f>[1]bodb!E14</f>
        <v>97.556748747231694</v>
      </c>
      <c r="F14" s="21"/>
      <c r="G14" s="22"/>
      <c r="H14" s="22">
        <f>[1]bodb!H14</f>
        <v>1.5098791023657077</v>
      </c>
      <c r="I14" s="22">
        <f>[1]bodb!I14</f>
        <v>2.3277215067248891</v>
      </c>
      <c r="J14" s="22"/>
      <c r="K14" s="22"/>
      <c r="L14" s="21"/>
      <c r="M14" s="20">
        <f>[1]bodb!M14</f>
        <v>95.988796291501373</v>
      </c>
      <c r="N14" s="20">
        <f>[1]bodb!N14</f>
        <v>91.425086634241325</v>
      </c>
      <c r="O14" s="20">
        <f>[1]bodb!O14</f>
        <v>91.143003620519337</v>
      </c>
      <c r="P14" s="20">
        <f>[1]bodb!P14</f>
        <v>108.85417570158944</v>
      </c>
      <c r="Q14" s="20">
        <f>[1]bodb!Q14</f>
        <v>103.51174427408307</v>
      </c>
      <c r="R14" s="22">
        <f>[1]bodb!R14</f>
        <v>2.5805386010336662</v>
      </c>
      <c r="S14" s="22">
        <f>[1]bodb!S14</f>
        <v>-0.36782205772373233</v>
      </c>
      <c r="T14" s="22">
        <f>[1]bodb!T14</f>
        <v>-8.5445186688007269</v>
      </c>
      <c r="U14" s="22">
        <f>[1]bodb!U14</f>
        <v>0.63789326584988704</v>
      </c>
      <c r="V14" s="22">
        <f>[1]bodb!V14</f>
        <v>6.6028021736896925E-2</v>
      </c>
      <c r="W14" s="20">
        <f>[1]bodb!W14</f>
        <v>1.0664034315036923</v>
      </c>
      <c r="X14" s="20">
        <f>[1]bodb!X14</f>
        <v>22.636278165132044</v>
      </c>
      <c r="Y14" s="20">
        <f>[1]bodb!Y14</f>
        <v>3.6172815980452437</v>
      </c>
      <c r="Z14" s="20">
        <f>[1]bodb!Z14</f>
        <v>72.68003680531902</v>
      </c>
      <c r="AA14" s="43">
        <f>[1]bodb!AA14</f>
        <v>103.10801584306141</v>
      </c>
      <c r="AB14" s="21">
        <f>[1]bodb!AB14</f>
        <v>0.60760630846488084</v>
      </c>
      <c r="AC14" s="21">
        <f>[1]bodb!AC14</f>
        <v>2.0720869651162488</v>
      </c>
      <c r="AD14" s="21">
        <f>[1]bodb!AD14</f>
        <v>0.91546776349622494</v>
      </c>
      <c r="AE14" s="43">
        <f>[1]bodb!AE14</f>
        <v>87.358092573108024</v>
      </c>
      <c r="AF14" s="43">
        <f>[1]bodb!AF14</f>
        <v>80.397448959287217</v>
      </c>
      <c r="AG14" s="43">
        <f>[1]bodb!AG14</f>
        <v>95.589657461211772</v>
      </c>
      <c r="AH14" s="43">
        <f>[1]bodb!AH14</f>
        <v>111.38534296394418</v>
      </c>
      <c r="AI14" s="43">
        <f>[1]bodb!AI14</f>
        <v>102.53781480231684</v>
      </c>
      <c r="AJ14" s="21">
        <f>[1]bodb!AJ14</f>
        <v>-4.5474711623780024</v>
      </c>
      <c r="AK14" s="21">
        <f>[1]bodb!AK14</f>
        <v>-2.5098534797246219</v>
      </c>
      <c r="AL14" s="21">
        <f>[1]bodb!AL14</f>
        <v>-3.3691560717199587</v>
      </c>
      <c r="AM14" s="21">
        <f>[1]bodb!AM14</f>
        <v>-0.63856293085202687</v>
      </c>
      <c r="AN14" s="21">
        <f>[1]bodb!AN14</f>
        <v>-1.2153345491142442</v>
      </c>
      <c r="AO14" s="43">
        <f>[1]bodb!AO14</f>
        <v>74.246453327692777</v>
      </c>
      <c r="AP14" s="43">
        <f>[1]bodb!AP14</f>
        <v>68.093535435844032</v>
      </c>
      <c r="AQ14" s="43">
        <f>[1]bodb!AQ14</f>
        <v>8.2871539529199296</v>
      </c>
      <c r="AR14" s="21">
        <f>[1]bodb!AR14</f>
        <v>1.2040757597791441</v>
      </c>
      <c r="AS14" s="32">
        <f>[1]bodb!AS14</f>
        <v>34.159352243159312</v>
      </c>
      <c r="AT14" s="32">
        <f>[1]bodb!AT14</f>
        <v>33.410633758278578</v>
      </c>
      <c r="AU14" s="43">
        <f>[1]bodb!AU14</f>
        <v>34.457532662305965</v>
      </c>
      <c r="AV14" s="43">
        <f>[1]bodb!AV14</f>
        <v>17.897494323044949</v>
      </c>
      <c r="AW14" s="43">
        <f>[1]bodb!AW14</f>
        <v>138.82394077261063</v>
      </c>
      <c r="AX14" s="43">
        <f>[1]bodb!AX14</f>
        <v>114.91126273508422</v>
      </c>
      <c r="AY14" s="21">
        <f>[1]bodb!AY14</f>
        <v>-0.53830749642079789</v>
      </c>
      <c r="AZ14" s="43">
        <f>[1]bodb!AZ14</f>
        <v>78.041455941094981</v>
      </c>
      <c r="BA14" s="46">
        <v>37</v>
      </c>
    </row>
    <row r="15" spans="1:53" x14ac:dyDescent="0.2">
      <c r="A15" s="30">
        <f>[1]bodb!A15</f>
        <v>2014</v>
      </c>
      <c r="B15" s="19"/>
      <c r="C15" s="31"/>
      <c r="D15" s="20">
        <f>[1]bodb!D15</f>
        <v>136.1018459581843</v>
      </c>
      <c r="E15" s="20">
        <f>[1]bodb!E15</f>
        <v>105.79454160227652</v>
      </c>
      <c r="F15" s="21"/>
      <c r="G15" s="22"/>
      <c r="H15" s="22">
        <f>[1]bodb!H15</f>
        <v>8.4441035200843562</v>
      </c>
      <c r="I15" s="22">
        <f>[1]bodb!I15</f>
        <v>4.856204404600617</v>
      </c>
      <c r="J15" s="22"/>
      <c r="K15" s="22"/>
      <c r="L15" s="21"/>
      <c r="M15" s="20">
        <f>[1]bodb!M15</f>
        <v>100.88619608369508</v>
      </c>
      <c r="N15" s="20">
        <f>[1]bodb!N15</f>
        <v>91.976811074059285</v>
      </c>
      <c r="O15" s="20">
        <f>[1]bodb!O15</f>
        <v>84.549717595868842</v>
      </c>
      <c r="P15" s="20">
        <f>[1]bodb!P15</f>
        <v>110.27353737716632</v>
      </c>
      <c r="Q15" s="20">
        <f>[1]bodb!Q15</f>
        <v>104.41956385799374</v>
      </c>
      <c r="R15" s="22">
        <f>[1]bodb!R15</f>
        <v>5.1020535535430067</v>
      </c>
      <c r="S15" s="22">
        <f>[1]bodb!S15</f>
        <v>0.60347160733376093</v>
      </c>
      <c r="T15" s="22">
        <f>[1]bodb!T15</f>
        <v>-7.2340012537902894</v>
      </c>
      <c r="U15" s="22">
        <f>[1]bodb!U15</f>
        <v>1.3039110961327705</v>
      </c>
      <c r="V15" s="22">
        <f>[1]bodb!V15</f>
        <v>0.87702085427803222</v>
      </c>
      <c r="W15" s="20">
        <f>[1]bodb!W15</f>
        <v>1.1110676110220388</v>
      </c>
      <c r="X15" s="20">
        <f>[1]bodb!X15</f>
        <v>22.574895138618622</v>
      </c>
      <c r="Y15" s="20">
        <f>[1]bodb!Y15</f>
        <v>3.3264338830315681</v>
      </c>
      <c r="Z15" s="20">
        <f>[1]bodb!Z15</f>
        <v>72.987603367327765</v>
      </c>
      <c r="AA15" s="43">
        <f>[1]bodb!AA15</f>
        <v>104.62128092042211</v>
      </c>
      <c r="AB15" s="21">
        <f>[1]bodb!AB15</f>
        <v>1.4676502743142805</v>
      </c>
      <c r="AC15" s="21">
        <f>[1]bodb!AC15</f>
        <v>0.14784526875599724</v>
      </c>
      <c r="AD15" s="21">
        <f>[1]bodb!AD15</f>
        <v>-0.51900062218526166</v>
      </c>
      <c r="AE15" s="43">
        <f>[1]bodb!AE15</f>
        <v>84.604054345708633</v>
      </c>
      <c r="AF15" s="43">
        <f>[1]bodb!AF15</f>
        <v>78.059550497524768</v>
      </c>
      <c r="AG15" s="43">
        <f>[1]bodb!AG15</f>
        <v>96.737193763919834</v>
      </c>
      <c r="AH15" s="43">
        <f>[1]bodb!AH15</f>
        <v>112.27282621238811</v>
      </c>
      <c r="AI15" s="43">
        <f>[1]bodb!AI15</f>
        <v>102.59315844782407</v>
      </c>
      <c r="AJ15" s="21">
        <f>[1]bodb!AJ15</f>
        <v>-3.1525851197982568</v>
      </c>
      <c r="AK15" s="21">
        <f>[1]bodb!AK15</f>
        <v>-2.9079261743072848</v>
      </c>
      <c r="AL15" s="21">
        <f>[1]bodb!AL15</f>
        <v>1.2004816558461862</v>
      </c>
      <c r="AM15" s="21">
        <f>[1]bodb!AM15</f>
        <v>0.79676843005387354</v>
      </c>
      <c r="AN15" s="21">
        <f>[1]bodb!AN15</f>
        <v>5.3973888183511676E-2</v>
      </c>
      <c r="AO15" s="43">
        <f>[1]bodb!AO15</f>
        <v>74.744145777790678</v>
      </c>
      <c r="AP15" s="43">
        <f>[1]bodb!AP15</f>
        <v>69.453373837805358</v>
      </c>
      <c r="AQ15" s="43">
        <f>[1]bodb!AQ15</f>
        <v>7.0785101427400718</v>
      </c>
      <c r="AR15" s="21">
        <f>[1]bodb!AR15</f>
        <v>0.85539298490087123</v>
      </c>
      <c r="AS15" s="32">
        <f>[1]bodb!AS15</f>
        <v>34.307983748192584</v>
      </c>
      <c r="AT15" s="32">
        <f>[1]bodb!AT15</f>
        <v>33.857765286795214</v>
      </c>
      <c r="AU15" s="43">
        <f>[1]bodb!AU15</f>
        <v>35.486964296824489</v>
      </c>
      <c r="AV15" s="43">
        <f>[1]bodb!AV15</f>
        <v>18.584788873637429</v>
      </c>
      <c r="AW15" s="43">
        <f>[1]bodb!AW15</f>
        <v>139.62275707868244</v>
      </c>
      <c r="AX15" s="43">
        <f>[1]bodb!AX15</f>
        <v>114.7552575750039</v>
      </c>
      <c r="AY15" s="21">
        <f>[1]bodb!AY15</f>
        <v>-0.58208642699371094</v>
      </c>
      <c r="AZ15" s="43">
        <f>[1]bodb!AZ15</f>
        <v>77.587187218633588</v>
      </c>
      <c r="BA15" s="46">
        <v>38</v>
      </c>
    </row>
    <row r="16" spans="1:53" x14ac:dyDescent="0.2">
      <c r="A16" s="30">
        <f>[1]bodb!A16</f>
        <v>2015</v>
      </c>
      <c r="B16" s="19"/>
      <c r="C16" s="31"/>
      <c r="D16" s="20">
        <f>[1]bodb!D16</f>
        <v>144.90978042234352</v>
      </c>
      <c r="E16" s="20">
        <f>[1]bodb!E16</f>
        <v>118.56691674310599</v>
      </c>
      <c r="F16" s="21"/>
      <c r="G16" s="22"/>
      <c r="H16" s="22">
        <f>[1]bodb!H16</f>
        <v>12.072811080221735</v>
      </c>
      <c r="I16" s="22">
        <f>[1]bodb!I16</f>
        <v>6.4715760481789175</v>
      </c>
      <c r="J16" s="22"/>
      <c r="K16" s="22"/>
      <c r="L16" s="21"/>
      <c r="M16" s="20">
        <f>[1]bodb!M16</f>
        <v>98.852569291273895</v>
      </c>
      <c r="N16" s="20">
        <f>[1]bodb!N16</f>
        <v>94.668590429465098</v>
      </c>
      <c r="O16" s="20">
        <f>[1]bodb!O16</f>
        <v>84.426651924039476</v>
      </c>
      <c r="P16" s="20">
        <f>[1]bodb!P16</f>
        <v>110.9261087452591</v>
      </c>
      <c r="Q16" s="20">
        <f>[1]bodb!Q16</f>
        <v>105.53200569396587</v>
      </c>
      <c r="R16" s="22">
        <f>[1]bodb!R16</f>
        <v>-2.0157631780804652</v>
      </c>
      <c r="S16" s="22">
        <f>[1]bodb!S16</f>
        <v>2.9265847815036938</v>
      </c>
      <c r="T16" s="22">
        <f>[1]bodb!T16</f>
        <v>-0.14555420801947161</v>
      </c>
      <c r="U16" s="22">
        <f>[1]bodb!U16</f>
        <v>0.59177512902375273</v>
      </c>
      <c r="V16" s="22">
        <f>[1]bodb!V16</f>
        <v>1.065357673285261</v>
      </c>
      <c r="W16" s="20">
        <f>[1]bodb!W16</f>
        <v>1.0771951381746785</v>
      </c>
      <c r="X16" s="20">
        <f>[1]bodb!X16</f>
        <v>22.990636078585553</v>
      </c>
      <c r="Y16" s="20">
        <f>[1]bodb!Y16</f>
        <v>3.2865783043835513</v>
      </c>
      <c r="Z16" s="20">
        <f>[1]bodb!Z16</f>
        <v>72.645590478856221</v>
      </c>
      <c r="AA16" s="43">
        <f>[1]bodb!AA16</f>
        <v>104.3005259898796</v>
      </c>
      <c r="AB16" s="21">
        <f>[1]bodb!AB16</f>
        <v>-0.30658669796490567</v>
      </c>
      <c r="AC16" s="21">
        <f>[1]bodb!AC16</f>
        <v>-0.11200364560133291</v>
      </c>
      <c r="AD16" s="21">
        <f>[1]bodb!AD16</f>
        <v>-3.6353294223401278E-2</v>
      </c>
      <c r="AE16" s="43">
        <f>[1]bodb!AE16</f>
        <v>91.515456386006292</v>
      </c>
      <c r="AF16" s="43">
        <f>[1]bodb!AF16</f>
        <v>77.411422711005628</v>
      </c>
      <c r="AG16" s="43">
        <f>[1]bodb!AG16</f>
        <v>94.279507825850089</v>
      </c>
      <c r="AH16" s="43">
        <f>[1]bodb!AH16</f>
        <v>112.07348251356325</v>
      </c>
      <c r="AI16" s="43">
        <f>[1]bodb!AI16</f>
        <v>102.29289157740342</v>
      </c>
      <c r="AJ16" s="21">
        <f>[1]bodb!AJ16</f>
        <v>8.1691144635413373</v>
      </c>
      <c r="AK16" s="21">
        <f>[1]bodb!AK16</f>
        <v>-0.8302991528752135</v>
      </c>
      <c r="AL16" s="21">
        <f>[1]bodb!AL16</f>
        <v>-2.5405801454893573</v>
      </c>
      <c r="AM16" s="21">
        <f>[1]bodb!AM16</f>
        <v>-0.17755293560326457</v>
      </c>
      <c r="AN16" s="21">
        <f>[1]bodb!AN16</f>
        <v>-0.29267728468790333</v>
      </c>
      <c r="AO16" s="43">
        <f>[1]bodb!AO16</f>
        <v>74.687581005717334</v>
      </c>
      <c r="AP16" s="43">
        <f>[1]bodb!AP16</f>
        <v>69.265619366734853</v>
      </c>
      <c r="AQ16" s="43">
        <f>[1]bodb!AQ16</f>
        <v>7.2595223542819509</v>
      </c>
      <c r="AR16" s="21">
        <f>[1]bodb!AR16</f>
        <v>0.95908033880529597</v>
      </c>
      <c r="AS16" s="32">
        <f>[1]bodb!AS16</f>
        <v>34.568884886959424</v>
      </c>
      <c r="AT16" s="32">
        <f>[1]bodb!AT16</f>
        <v>34.568884886959424</v>
      </c>
      <c r="AU16" s="43">
        <f>[1]bodb!AU16</f>
        <v>36.740738107704097</v>
      </c>
      <c r="AV16" s="43">
        <f>[1]bodb!AV16</f>
        <v>19.794203003680298</v>
      </c>
      <c r="AW16" s="43">
        <f>[1]bodb!AW16</f>
        <v>139.91946936879049</v>
      </c>
      <c r="AX16" s="43">
        <f>[1]bodb!AX16</f>
        <v>116.92787715951373</v>
      </c>
      <c r="AY16" s="21">
        <f>[1]bodb!AY16</f>
        <v>1.3761635055002719</v>
      </c>
      <c r="AZ16" s="43">
        <f>[1]bodb!AZ16</f>
        <v>78.654913774080597</v>
      </c>
      <c r="BA16" s="46">
        <v>39</v>
      </c>
    </row>
    <row r="17" spans="1:53" x14ac:dyDescent="0.2">
      <c r="A17" s="30">
        <f>[1]bodb!A17</f>
        <v>2016</v>
      </c>
      <c r="B17" s="19"/>
      <c r="C17" s="31"/>
      <c r="D17" s="20">
        <f>[1]bodb!D17</f>
        <v>146.88548976098576</v>
      </c>
      <c r="E17" s="20">
        <f>[1]bodb!E17</f>
        <v>127.50120110022394</v>
      </c>
      <c r="F17" s="21"/>
      <c r="G17" s="22"/>
      <c r="H17" s="22">
        <f>[1]bodb!H17</f>
        <v>7.5352253415474246</v>
      </c>
      <c r="I17" s="22">
        <f>[1]bodb!I17</f>
        <v>1.3634064815252644</v>
      </c>
      <c r="J17" s="22"/>
      <c r="K17" s="22"/>
      <c r="L17" s="21"/>
      <c r="M17" s="20">
        <f>[1]bodb!M17</f>
        <v>110.09059815482451</v>
      </c>
      <c r="N17" s="20">
        <f>[1]bodb!N17</f>
        <v>96.72298545506537</v>
      </c>
      <c r="O17" s="20">
        <f>[1]bodb!O17</f>
        <v>83.497802823862457</v>
      </c>
      <c r="P17" s="20">
        <f>[1]bodb!P17</f>
        <v>111.6639531686417</v>
      </c>
      <c r="Q17" s="20">
        <f>[1]bodb!Q17</f>
        <v>106.65954648924814</v>
      </c>
      <c r="R17" s="22">
        <f>[1]bodb!R17</f>
        <v>11.368474227955794</v>
      </c>
      <c r="S17" s="22">
        <f>[1]bodb!S17</f>
        <v>2.1700914910431024</v>
      </c>
      <c r="T17" s="22">
        <f>[1]bodb!T17</f>
        <v>-1.1001846916927738</v>
      </c>
      <c r="U17" s="22">
        <f>[1]bodb!U17</f>
        <v>0.66516749909351081</v>
      </c>
      <c r="V17" s="22">
        <f>[1]bodb!V17</f>
        <v>1.0684349149508554</v>
      </c>
      <c r="W17" s="20">
        <f>[1]bodb!W17</f>
        <v>1.1869737478891116</v>
      </c>
      <c r="X17" s="20">
        <f>[1]bodb!X17</f>
        <v>23.241236431166758</v>
      </c>
      <c r="Y17" s="20">
        <f>[1]bodb!Y17</f>
        <v>3.216058382355933</v>
      </c>
      <c r="Z17" s="20">
        <f>[1]bodb!Z17</f>
        <v>72.355731438588194</v>
      </c>
      <c r="AA17" s="43">
        <f>[1]bodb!AA17</f>
        <v>109.6599000797665</v>
      </c>
      <c r="AB17" s="21">
        <f>[1]bodb!AB17</f>
        <v>5.1383960330237732</v>
      </c>
      <c r="AC17" s="21">
        <f>[1]bodb!AC17</f>
        <v>3.0716357705820707</v>
      </c>
      <c r="AD17" s="21">
        <f>[1]bodb!AD17</f>
        <v>0.89085621996014552</v>
      </c>
      <c r="AE17" s="43">
        <f>[1]bodb!AE17</f>
        <v>89.010186248437776</v>
      </c>
      <c r="AF17" s="43">
        <f>[1]bodb!AF17</f>
        <v>78.807991233460569</v>
      </c>
      <c r="AG17" s="43">
        <f>[1]bodb!AG17</f>
        <v>95.435611620696505</v>
      </c>
      <c r="AH17" s="43">
        <f>[1]bodb!AH17</f>
        <v>113.77507023041773</v>
      </c>
      <c r="AI17" s="43">
        <f>[1]bodb!AI17</f>
        <v>103.80718227405673</v>
      </c>
      <c r="AJ17" s="21">
        <f>[1]bodb!AJ17</f>
        <v>-2.7375377193131656</v>
      </c>
      <c r="AK17" s="21">
        <f>[1]bodb!AK17</f>
        <v>1.8040858487624822</v>
      </c>
      <c r="AL17" s="21">
        <f>[1]bodb!AL17</f>
        <v>1.2262514108388523</v>
      </c>
      <c r="AM17" s="21">
        <f>[1]bodb!AM17</f>
        <v>1.5182786138982829</v>
      </c>
      <c r="AN17" s="21">
        <f>[1]bodb!AN17</f>
        <v>1.4803479237924133</v>
      </c>
      <c r="AO17" s="43">
        <f>[1]bodb!AO17</f>
        <v>76.301970608949418</v>
      </c>
      <c r="AP17" s="43">
        <f>[1]bodb!AP17</f>
        <v>72.181725810467384</v>
      </c>
      <c r="AQ17" s="43">
        <f>[1]bodb!AQ17</f>
        <v>5.3999192492661194</v>
      </c>
      <c r="AR17" s="21">
        <f>[1]bodb!AR17</f>
        <v>1.537714000160717</v>
      </c>
      <c r="AS17" s="32">
        <f>[1]bodb!AS17</f>
        <v>34.804138093335879</v>
      </c>
      <c r="AT17" s="32">
        <f>[1]bodb!AT17</f>
        <v>35.193456789966014</v>
      </c>
      <c r="AU17" s="43">
        <f>[1]bodb!AU17</f>
        <v>36.168142216361936</v>
      </c>
      <c r="AV17" s="43">
        <f>[1]bodb!AV17</f>
        <v>20.020864420258203</v>
      </c>
      <c r="AW17" s="43">
        <f>[1]bodb!AW17</f>
        <v>138.9366096521756</v>
      </c>
      <c r="AX17" s="43">
        <f>[1]bodb!AX17</f>
        <v>112.71470163378893</v>
      </c>
      <c r="AY17" s="21">
        <f>[1]bodb!AY17</f>
        <v>-3.8710511779108336</v>
      </c>
      <c r="AZ17" s="43">
        <f>[1]bodb!AZ17</f>
        <v>75.610141807944302</v>
      </c>
      <c r="BA17" s="46">
        <v>40</v>
      </c>
    </row>
    <row r="18" spans="1:53" x14ac:dyDescent="0.2">
      <c r="A18" s="30">
        <f>[1]bodb!A18</f>
        <v>2017</v>
      </c>
      <c r="B18" s="19"/>
      <c r="C18" s="31"/>
      <c r="D18" s="20">
        <f>[1]bodb!D18</f>
        <v>154.1597931394675</v>
      </c>
      <c r="E18" s="20">
        <f>[1]bodb!E18</f>
        <v>137.46337660883529</v>
      </c>
      <c r="F18" s="21"/>
      <c r="G18" s="22"/>
      <c r="H18" s="22">
        <f>[1]bodb!H18</f>
        <v>7.8133973818650393</v>
      </c>
      <c r="I18" s="22">
        <f>[1]bodb!I18</f>
        <v>4.9523634977958642</v>
      </c>
      <c r="J18" s="22"/>
      <c r="K18" s="22"/>
      <c r="L18" s="21"/>
      <c r="M18" s="20">
        <f>[1]bodb!M18</f>
        <v>100.08749157163614</v>
      </c>
      <c r="N18" s="20">
        <f>[1]bodb!N18</f>
        <v>101.75649112890198</v>
      </c>
      <c r="O18" s="20">
        <f>[1]bodb!O18</f>
        <v>88.143863416163938</v>
      </c>
      <c r="P18" s="20">
        <f>[1]bodb!P18</f>
        <v>113.85835680274857</v>
      </c>
      <c r="Q18" s="20">
        <f>[1]bodb!Q18</f>
        <v>109.54202882521898</v>
      </c>
      <c r="R18" s="22">
        <f>[1]bodb!R18</f>
        <v>-9.0862496442435834</v>
      </c>
      <c r="S18" s="22">
        <f>[1]bodb!S18</f>
        <v>5.2040429171564595</v>
      </c>
      <c r="T18" s="22">
        <f>[1]bodb!T18</f>
        <v>5.5642908378107814</v>
      </c>
      <c r="U18" s="22">
        <f>[1]bodb!U18</f>
        <v>1.9651853367511851</v>
      </c>
      <c r="V18" s="22">
        <f>[1]bodb!V18</f>
        <v>2.7025075868491788</v>
      </c>
      <c r="W18" s="20">
        <f>[1]bodb!W18</f>
        <v>1.0507263895496664</v>
      </c>
      <c r="X18" s="20">
        <f>[1]bodb!X18</f>
        <v>23.807325569773468</v>
      </c>
      <c r="Y18" s="20">
        <f>[1]bodb!Y18</f>
        <v>3.305673156415446</v>
      </c>
      <c r="Z18" s="20">
        <f>[1]bodb!Z18</f>
        <v>71.836274884261414</v>
      </c>
      <c r="AA18" s="43">
        <f>[1]bodb!AA18</f>
        <v>109.57209790483427</v>
      </c>
      <c r="AB18" s="21">
        <f>[1]bodb!AB18</f>
        <v>-8.0067713784504058E-2</v>
      </c>
      <c r="AC18" s="21">
        <f>[1]bodb!AC18</f>
        <v>-0.40409445803252231</v>
      </c>
      <c r="AD18" s="21">
        <f>[1]bodb!AD18</f>
        <v>0.11270797602702665</v>
      </c>
      <c r="AE18" s="43">
        <f>[1]bodb!AE18</f>
        <v>90.280878380112739</v>
      </c>
      <c r="AF18" s="43">
        <f>[1]bodb!AF18</f>
        <v>81.45210988069735</v>
      </c>
      <c r="AG18" s="43">
        <f>[1]bodb!AG18</f>
        <v>94.136241123285885</v>
      </c>
      <c r="AH18" s="43">
        <f>[1]bodb!AH18</f>
        <v>116.02571918754356</v>
      </c>
      <c r="AI18" s="43">
        <f>[1]bodb!AI18</f>
        <v>105.92643529582307</v>
      </c>
      <c r="AJ18" s="21">
        <f>[1]bodb!AJ18</f>
        <v>1.4275805783939166</v>
      </c>
      <c r="AK18" s="21">
        <f>[1]bodb!AK18</f>
        <v>3.3551402666816443</v>
      </c>
      <c r="AL18" s="21">
        <f>[1]bodb!AL18</f>
        <v>-1.3615153456289386</v>
      </c>
      <c r="AM18" s="21">
        <f>[1]bodb!AM18</f>
        <v>1.9781565087745534</v>
      </c>
      <c r="AN18" s="21">
        <f>[1]bodb!AN18</f>
        <v>2.0415283175410526</v>
      </c>
      <c r="AO18" s="43">
        <f>[1]bodb!AO18</f>
        <v>75.908084109108799</v>
      </c>
      <c r="AP18" s="43">
        <f>[1]bodb!AP18</f>
        <v>72.042733645873938</v>
      </c>
      <c r="AQ18" s="43">
        <f>[1]bodb!AQ18</f>
        <v>5.0921459928811705</v>
      </c>
      <c r="AR18" s="21">
        <f>[1]bodb!AR18</f>
        <v>3.0271901461066841</v>
      </c>
      <c r="AS18" s="32">
        <f>[1]bodb!AS18</f>
        <v>35.61166837305236</v>
      </c>
      <c r="AT18" s="32">
        <f>[1]bodb!AT18</f>
        <v>36.175983468980881</v>
      </c>
      <c r="AU18" s="43">
        <f>[1]bodb!AU18</f>
        <v>37.446470624342858</v>
      </c>
      <c r="AV18" s="43">
        <f>[1]bodb!AV18</f>
        <v>21.61383825789385</v>
      </c>
      <c r="AW18" s="43">
        <f>[1]bodb!AW18</f>
        <v>139.34050010698667</v>
      </c>
      <c r="AX18" s="43">
        <f>[1]bodb!AX18</f>
        <v>115.21650728150323</v>
      </c>
      <c r="AY18" s="21">
        <f>[1]bodb!AY18</f>
        <v>2.7848050303548533</v>
      </c>
      <c r="AZ18" s="43">
        <f>[1]bodb!AZ18</f>
        <v>77.71573684047037</v>
      </c>
      <c r="BA18" s="46">
        <v>41</v>
      </c>
    </row>
    <row r="19" spans="1:53" x14ac:dyDescent="0.2">
      <c r="A19" s="30">
        <f>[1]bodb!A19</f>
        <v>2018</v>
      </c>
      <c r="B19" s="19"/>
      <c r="C19" s="31"/>
      <c r="D19" s="20">
        <f>[1]bodb!D19</f>
        <v>163.52896255074992</v>
      </c>
      <c r="E19" s="20">
        <f>[1]bodb!E19</f>
        <v>145.1469732608212</v>
      </c>
      <c r="F19" s="21"/>
      <c r="G19" s="22"/>
      <c r="H19" s="22">
        <f>[1]bodb!H19</f>
        <v>5.5895590822348851</v>
      </c>
      <c r="I19" s="22">
        <f>[1]bodb!I19</f>
        <v>6.0775700463000515</v>
      </c>
      <c r="J19" s="22"/>
      <c r="K19" s="22"/>
      <c r="L19" s="21"/>
      <c r="M19" s="20">
        <f>[1]bodb!M19</f>
        <v>100.33673167281044</v>
      </c>
      <c r="N19" s="20">
        <f>[1]bodb!N19</f>
        <v>108.9047444320928</v>
      </c>
      <c r="O19" s="20">
        <f>[1]bodb!O19</f>
        <v>91.269526451907481</v>
      </c>
      <c r="P19" s="20">
        <f>[1]bodb!P19</f>
        <v>114.49141673231544</v>
      </c>
      <c r="Q19" s="20">
        <f>[1]bodb!Q19</f>
        <v>111.94284503167181</v>
      </c>
      <c r="R19" s="22">
        <f>[1]bodb!R19</f>
        <v>0.24902222771356897</v>
      </c>
      <c r="S19" s="22">
        <f>[1]bodb!S19</f>
        <v>7.0248622214534207</v>
      </c>
      <c r="T19" s="22">
        <f>[1]bodb!T19</f>
        <v>3.5460926201816179</v>
      </c>
      <c r="U19" s="22">
        <f>[1]bodb!U19</f>
        <v>0.55600655704493018</v>
      </c>
      <c r="V19" s="22">
        <f>[1]bodb!V19</f>
        <v>2.1916849926921333</v>
      </c>
      <c r="W19" s="20">
        <f>[1]bodb!W19</f>
        <v>1.0307520928805736</v>
      </c>
      <c r="X19" s="20">
        <f>[1]bodb!X19</f>
        <v>24.933298038372691</v>
      </c>
      <c r="Y19" s="20">
        <f>[1]bodb!Y19</f>
        <v>3.3494852232911065</v>
      </c>
      <c r="Z19" s="20">
        <f>[1]bodb!Z19</f>
        <v>70.686464645455644</v>
      </c>
      <c r="AA19" s="43">
        <f>[1]bodb!AA19</f>
        <v>110.36861308064942</v>
      </c>
      <c r="AB19" s="21">
        <f>[1]bodb!AB19</f>
        <v>0.72693248650488318</v>
      </c>
      <c r="AC19" s="21">
        <f>[1]bodb!AC19</f>
        <v>1.2609676335294528</v>
      </c>
      <c r="AD19" s="21">
        <f>[1]bodb!AD19</f>
        <v>0.12064496178307849</v>
      </c>
      <c r="AE19" s="43">
        <f>[1]bodb!AE19</f>
        <v>108.98745667099192</v>
      </c>
      <c r="AF19" s="43">
        <f>[1]bodb!AF19</f>
        <v>82.548804663289246</v>
      </c>
      <c r="AG19" s="43">
        <f>[1]bodb!AG19</f>
        <v>93.444692621186206</v>
      </c>
      <c r="AH19" s="43">
        <f>[1]bodb!AH19</f>
        <v>117.50467597582909</v>
      </c>
      <c r="AI19" s="43">
        <f>[1]bodb!AI19</f>
        <v>107.52300535832778</v>
      </c>
      <c r="AJ19" s="21">
        <f>[1]bodb!AJ19</f>
        <v>20.720421230416285</v>
      </c>
      <c r="AK19" s="21">
        <f>[1]bodb!AK19</f>
        <v>1.3464289435819454</v>
      </c>
      <c r="AL19" s="21">
        <f>[1]bodb!AL19</f>
        <v>-0.73462514951494473</v>
      </c>
      <c r="AM19" s="21">
        <f>[1]bodb!AM19</f>
        <v>1.2746801300967725</v>
      </c>
      <c r="AN19" s="21">
        <f>[1]bodb!AN19</f>
        <v>1.5072442096686789</v>
      </c>
      <c r="AO19" s="43">
        <f>[1]bodb!AO19</f>
        <v>76.772638160987796</v>
      </c>
      <c r="AP19" s="43">
        <f>[1]bodb!AP19</f>
        <v>72.478993426991224</v>
      </c>
      <c r="AQ19" s="43">
        <f>[1]bodb!AQ19</f>
        <v>5.5926757720544193</v>
      </c>
      <c r="AR19" s="21">
        <f>[1]bodb!AR19</f>
        <v>1.6484535519568855</v>
      </c>
      <c r="AS19" s="32">
        <f>[1]bodb!AS19</f>
        <v>36.253773063779398</v>
      </c>
      <c r="AT19" s="32">
        <f>[1]bodb!AT19</f>
        <v>37.15167082346418</v>
      </c>
      <c r="AU19" s="43">
        <f>[1]bodb!AU19</f>
        <v>39.255944079740502</v>
      </c>
      <c r="AV19" s="43">
        <f>[1]bodb!AV19</f>
        <v>22.676736781088689</v>
      </c>
      <c r="AW19" s="43">
        <f>[1]bodb!AW19</f>
        <v>139.94540207734721</v>
      </c>
      <c r="AX19" s="43">
        <f>[1]bodb!AX19</f>
        <v>116.69992642697584</v>
      </c>
      <c r="AY19" s="21">
        <f>[1]bodb!AY19</f>
        <v>1.4541815878126751</v>
      </c>
      <c r="AZ19" s="43">
        <f>[1]bodb!AZ19</f>
        <v>78.845864776437438</v>
      </c>
      <c r="BA19" s="46">
        <v>42</v>
      </c>
    </row>
    <row r="20" spans="1:53" x14ac:dyDescent="0.2">
      <c r="A20" s="30">
        <f>[1]bodb!A20</f>
        <v>2019</v>
      </c>
      <c r="B20" s="19"/>
      <c r="C20" s="31"/>
      <c r="D20" s="20">
        <f>[1]bodb!D20</f>
        <v>178.47266326342853</v>
      </c>
      <c r="E20" s="20">
        <f>[1]bodb!E20</f>
        <v>154.50426853424412</v>
      </c>
      <c r="F20" s="21"/>
      <c r="G20" s="22"/>
      <c r="H20" s="22">
        <f>[1]bodb!H20</f>
        <v>6.4467725803750486</v>
      </c>
      <c r="I20" s="22">
        <f>[1]bodb!I20</f>
        <v>9.1382593514839563</v>
      </c>
      <c r="J20" s="22"/>
      <c r="K20" s="22"/>
      <c r="L20" s="21"/>
      <c r="M20" s="20">
        <f>[1]bodb!M20</f>
        <v>94.506102524190055</v>
      </c>
      <c r="N20" s="20">
        <f>[1]bodb!N20</f>
        <v>112.16227287248115</v>
      </c>
      <c r="O20" s="20">
        <f>[1]bodb!O20</f>
        <v>87.718417683276684</v>
      </c>
      <c r="P20" s="20">
        <f>[1]bodb!P20</f>
        <v>116.1334806354311</v>
      </c>
      <c r="Q20" s="20">
        <f>[1]bodb!Q20</f>
        <v>113.6996550584754</v>
      </c>
      <c r="R20" s="22">
        <f>[1]bodb!R20</f>
        <v>-5.8110614641441405</v>
      </c>
      <c r="S20" s="22">
        <f>[1]bodb!S20</f>
        <v>2.9911722004173802</v>
      </c>
      <c r="T20" s="22">
        <f>[1]bodb!T20</f>
        <v>-3.8907934627030127</v>
      </c>
      <c r="U20" s="22">
        <f>[1]bodb!U20</f>
        <v>1.4342244597731257</v>
      </c>
      <c r="V20" s="22">
        <f>[1]bodb!V20</f>
        <v>1.5693812555027886</v>
      </c>
      <c r="W20" s="20">
        <f>[1]bodb!W20</f>
        <v>0.95585347003158283</v>
      </c>
      <c r="X20" s="20">
        <f>[1]bodb!X20</f>
        <v>25.282319928036845</v>
      </c>
      <c r="Y20" s="20">
        <f>[1]bodb!Y20</f>
        <v>3.1694233354549315</v>
      </c>
      <c r="Z20" s="20">
        <f>[1]bodb!Z20</f>
        <v>70.592403266476637</v>
      </c>
      <c r="AA20" s="43">
        <f>[1]bodb!AA20</f>
        <v>113.1015584745564</v>
      </c>
      <c r="AB20" s="21">
        <f>[1]bodb!AB20</f>
        <v>2.4761980037838471</v>
      </c>
      <c r="AC20" s="21">
        <f>[1]bodb!AC20</f>
        <v>1.2651182975247366</v>
      </c>
      <c r="AD20" s="21">
        <f>[1]bodb!AD20</f>
        <v>1.8962218474527726</v>
      </c>
      <c r="AE20" s="43">
        <f>[1]bodb!AE20</f>
        <v>107.19061092546478</v>
      </c>
      <c r="AF20" s="43">
        <f>[1]bodb!AF20</f>
        <v>81.379695279362565</v>
      </c>
      <c r="AG20" s="43">
        <f>[1]bodb!AG20</f>
        <v>94.182699446062458</v>
      </c>
      <c r="AH20" s="43">
        <f>[1]bodb!AH20</f>
        <v>117.96608983268071</v>
      </c>
      <c r="AI20" s="43">
        <f>[1]bodb!AI20</f>
        <v>107.5640660106403</v>
      </c>
      <c r="AJ20" s="21">
        <f>[1]bodb!AJ20</f>
        <v>-1.648672058612588</v>
      </c>
      <c r="AK20" s="21">
        <f>[1]bodb!AK20</f>
        <v>-1.4162644616059317</v>
      </c>
      <c r="AL20" s="21">
        <f>[1]bodb!AL20</f>
        <v>0.78977928459569302</v>
      </c>
      <c r="AM20" s="21">
        <f>[1]bodb!AM20</f>
        <v>0.39267701733549654</v>
      </c>
      <c r="AN20" s="21">
        <f>[1]bodb!AN20</f>
        <v>3.8187783326626423E-2</v>
      </c>
      <c r="AO20" s="43">
        <f>[1]bodb!AO20</f>
        <v>76.29713981961379</v>
      </c>
      <c r="AP20" s="43">
        <f>[1]bodb!AP20</f>
        <v>72.891531666980754</v>
      </c>
      <c r="AQ20" s="43">
        <f>[1]bodb!AQ20</f>
        <v>4.4636118217337817</v>
      </c>
      <c r="AR20" s="21">
        <f>[1]bodb!AR20</f>
        <v>0.37032966968864045</v>
      </c>
      <c r="AS20" s="32">
        <f>[1]bodb!AS20</f>
        <v>36.661089099650539</v>
      </c>
      <c r="AT20" s="32">
        <f>[1]bodb!AT20</f>
        <v>37.871499914304202</v>
      </c>
      <c r="AU20" s="43">
        <f>[1]bodb!AU20</f>
        <v>42.115223884636841</v>
      </c>
      <c r="AV20" s="43">
        <f>[1]bodb!AV20</f>
        <v>23.520454023433398</v>
      </c>
      <c r="AW20" s="43">
        <f>[1]bodb!AW20</f>
        <v>140.38070764081846</v>
      </c>
      <c r="AX20" s="43">
        <f>[1]bodb!AX20</f>
        <v>115.77738150113277</v>
      </c>
      <c r="AY20" s="21">
        <f>[1]bodb!AY20</f>
        <v>-0.88490475441681538</v>
      </c>
      <c r="AZ20" s="43">
        <f>[1]bodb!AZ20</f>
        <v>78.148153970369691</v>
      </c>
      <c r="BA20" s="46">
        <v>43</v>
      </c>
    </row>
    <row r="21" spans="1:53" x14ac:dyDescent="0.2">
      <c r="A21" s="30">
        <f>[1]bodb!A21</f>
        <v>2020</v>
      </c>
      <c r="B21" s="19"/>
      <c r="C21" s="31"/>
      <c r="D21" s="20">
        <f>[1]bodb!D21</f>
        <v>166.64782679477085</v>
      </c>
      <c r="E21" s="20">
        <f>[1]bodb!E21</f>
        <v>144.90971928859037</v>
      </c>
      <c r="F21" s="21"/>
      <c r="G21" s="22"/>
      <c r="H21" s="22">
        <f>[1]bodb!H21</f>
        <v>-6.2098926694230672</v>
      </c>
      <c r="I21" s="22">
        <f>[1]bodb!I21</f>
        <v>-6.6255729322557517</v>
      </c>
      <c r="J21" s="22"/>
      <c r="K21" s="22"/>
      <c r="L21" s="21"/>
      <c r="M21" s="20">
        <f>[1]bodb!M21</f>
        <v>93.09045325886143</v>
      </c>
      <c r="N21" s="20">
        <f>[1]bodb!N21</f>
        <v>98.594895523754531</v>
      </c>
      <c r="O21" s="20">
        <f>[1]bodb!O21</f>
        <v>87.3359092331916</v>
      </c>
      <c r="P21" s="20">
        <f>[1]bodb!P21</f>
        <v>107.50175713414808</v>
      </c>
      <c r="Q21" s="20">
        <f>[1]bodb!Q21</f>
        <v>104.22485521054783</v>
      </c>
      <c r="R21" s="22">
        <f>[1]bodb!R21</f>
        <v>-1.4979448178664034</v>
      </c>
      <c r="S21" s="22">
        <f>[1]bodb!S21</f>
        <v>-12.096204009838107</v>
      </c>
      <c r="T21" s="22">
        <f>[1]bodb!T21</f>
        <v>-0.43606401048659205</v>
      </c>
      <c r="U21" s="22">
        <f>[1]bodb!U21</f>
        <v>-7.4325883061922005</v>
      </c>
      <c r="V21" s="22">
        <f>[1]bodb!V21</f>
        <v>-8.3331825791861043</v>
      </c>
      <c r="W21" s="20">
        <f>[1]bodb!W21</f>
        <v>1.0271277426252865</v>
      </c>
      <c r="X21" s="20">
        <f>[1]bodb!X21</f>
        <v>24.244453507202639</v>
      </c>
      <c r="Y21" s="20">
        <f>[1]bodb!Y21</f>
        <v>3.4424699250358586</v>
      </c>
      <c r="Z21" s="20">
        <f>[1]bodb!Z21</f>
        <v>71.285948825136217</v>
      </c>
      <c r="AA21" s="43">
        <f>[1]bodb!AA21</f>
        <v>109.66761996046962</v>
      </c>
      <c r="AB21" s="21">
        <f>[1]bodb!AB21</f>
        <v>-3.0361549039656155</v>
      </c>
      <c r="AC21" s="21">
        <f>[1]bodb!AC21</f>
        <v>-2.8870872303611739</v>
      </c>
      <c r="AD21" s="21">
        <f>[1]bodb!AD21</f>
        <v>0.73135542353062188</v>
      </c>
      <c r="AE21" s="43">
        <f>[1]bodb!AE21</f>
        <v>88.316254894259643</v>
      </c>
      <c r="AF21" s="43">
        <f>[1]bodb!AF21</f>
        <v>72.32787334096902</v>
      </c>
      <c r="AG21" s="43">
        <f>[1]bodb!AG21</f>
        <v>96.972622375976727</v>
      </c>
      <c r="AH21" s="43">
        <f>[1]bodb!AH21</f>
        <v>103.62490002586345</v>
      </c>
      <c r="AI21" s="43">
        <f>[1]bodb!AI21</f>
        <v>95.406166194854762</v>
      </c>
      <c r="AJ21" s="21">
        <f>[1]bodb!AJ21</f>
        <v>-17.608217611829314</v>
      </c>
      <c r="AK21" s="21">
        <f>[1]bodb!AK21</f>
        <v>-11.122948921497189</v>
      </c>
      <c r="AL21" s="21">
        <f>[1]bodb!AL21</f>
        <v>2.962245663294083</v>
      </c>
      <c r="AM21" s="21">
        <f>[1]bodb!AM21</f>
        <v>-12.157044305832553</v>
      </c>
      <c r="AN21" s="21">
        <f>[1]bodb!AN21</f>
        <v>-11.302938115581163</v>
      </c>
      <c r="AO21" s="43">
        <f>[1]bodb!AO21</f>
        <v>73.556416000973059</v>
      </c>
      <c r="AP21" s="43">
        <f>[1]bodb!AP21</f>
        <v>70.165274314563376</v>
      </c>
      <c r="AQ21" s="43">
        <f>[1]bodb!AQ21</f>
        <v>4.6102595406018949</v>
      </c>
      <c r="AR21" s="21">
        <f>[1]bodb!AR21</f>
        <v>-3.6137511998350802</v>
      </c>
      <c r="AS21" s="32">
        <f>[1]bodb!AS21</f>
        <v>33.638107153065306</v>
      </c>
      <c r="AT21" s="32">
        <f>[1]bodb!AT21</f>
        <v>35.350783832132308</v>
      </c>
      <c r="AU21" s="43">
        <f>[1]bodb!AU21</f>
        <v>41.979315046023814</v>
      </c>
      <c r="AV21" s="43">
        <f>[1]bodb!AV21</f>
        <v>22.709900857958441</v>
      </c>
      <c r="AW21" s="43">
        <f>[1]bodb!AW21</f>
        <v>140.22746314064179</v>
      </c>
      <c r="AX21" s="43">
        <f>[1]bodb!AX21</f>
        <v>115.98832263150835</v>
      </c>
      <c r="AY21" s="21">
        <f>[1]bodb!AY21</f>
        <v>-5.4628894615041501</v>
      </c>
      <c r="AZ21" s="43">
        <f>[1]bodb!AZ21</f>
        <v>73.879006702762325</v>
      </c>
      <c r="BA21" s="46">
        <v>44</v>
      </c>
    </row>
    <row r="22" spans="1:53" x14ac:dyDescent="0.2">
      <c r="A22" s="30">
        <f>[1]bodb!A22</f>
        <v>2021</v>
      </c>
      <c r="B22" s="19"/>
      <c r="C22" s="31"/>
      <c r="D22" s="20">
        <f>[1]bodb!D22</f>
        <v>184.16470939185155</v>
      </c>
      <c r="E22" s="20">
        <f>[1]bodb!E22</f>
        <v>155.96110859292327</v>
      </c>
      <c r="F22" s="21"/>
      <c r="G22" s="22"/>
      <c r="H22" s="22">
        <f>[1]bodb!H22</f>
        <v>7.6263961855614681</v>
      </c>
      <c r="I22" s="22">
        <f>[1]bodb!I22</f>
        <v>10.511317749527581</v>
      </c>
      <c r="J22" s="22"/>
      <c r="K22" s="22"/>
      <c r="L22" s="21"/>
      <c r="M22" s="20">
        <f>[1]bodb!M22</f>
        <v>86.066330774786707</v>
      </c>
      <c r="N22" s="20">
        <f>[1]bodb!N22</f>
        <v>107.53240168817548</v>
      </c>
      <c r="O22" s="20">
        <f>[1]bodb!O22</f>
        <v>105.15174641340455</v>
      </c>
      <c r="P22" s="20">
        <f>[1]bodb!P22</f>
        <v>113.09509890948134</v>
      </c>
      <c r="Q22" s="20">
        <f>[1]bodb!Q22</f>
        <v>111.0322908539587</v>
      </c>
      <c r="R22" s="22">
        <f>[1]bodb!R22</f>
        <v>-7.5454810221434858</v>
      </c>
      <c r="S22" s="22">
        <f>[1]bodb!S22</f>
        <v>9.0648771591503419</v>
      </c>
      <c r="T22" s="22">
        <f>[1]bodb!T22</f>
        <v>20.399211889629186</v>
      </c>
      <c r="U22" s="22">
        <f>[1]bodb!U22</f>
        <v>5.2030235825387683</v>
      </c>
      <c r="V22" s="22">
        <f>[1]bodb!V22</f>
        <v>6.5314896620954466</v>
      </c>
      <c r="W22" s="20">
        <f>[1]bodb!W22</f>
        <v>0.89140405033705949</v>
      </c>
      <c r="X22" s="20">
        <f>[1]bodb!X22</f>
        <v>24.821002240191302</v>
      </c>
      <c r="Y22" s="20">
        <f>[1]bodb!Y22</f>
        <v>3.8905929809365967</v>
      </c>
      <c r="Z22" s="20">
        <f>[1]bodb!Z22</f>
        <v>70.397000728535048</v>
      </c>
      <c r="AA22" s="43">
        <f>[1]bodb!AA22</f>
        <v>109.77741382239476</v>
      </c>
      <c r="AB22" s="21">
        <f>[1]bodb!AB22</f>
        <v>0.10011511325287437</v>
      </c>
      <c r="AC22" s="21">
        <f>[1]bodb!AC22</f>
        <v>4.1167501050387578E-2</v>
      </c>
      <c r="AD22" s="21">
        <f>[1]bodb!AD22</f>
        <v>0.58030453072159816</v>
      </c>
      <c r="AE22" s="43">
        <f>[1]bodb!AE22</f>
        <v>80.963840183566433</v>
      </c>
      <c r="AF22" s="43">
        <f>[1]bodb!AF22</f>
        <v>79.282426305841767</v>
      </c>
      <c r="AG22" s="43">
        <f>[1]bodb!AG22</f>
        <v>102.12478789882037</v>
      </c>
      <c r="AH22" s="43">
        <f>[1]bodb!AH22</f>
        <v>111.77729627752116</v>
      </c>
      <c r="AI22" s="43">
        <f>[1]bodb!AI22</f>
        <v>102.79282541255853</v>
      </c>
      <c r="AJ22" s="21">
        <f>[1]bodb!AJ22</f>
        <v>-8.3250979329866244</v>
      </c>
      <c r="AK22" s="21">
        <f>[1]bodb!AK22</f>
        <v>9.6153151525519185</v>
      </c>
      <c r="AL22" s="21">
        <f>[1]bodb!AL22</f>
        <v>5.3130104111941634</v>
      </c>
      <c r="AM22" s="21">
        <f>[1]bodb!AM22</f>
        <v>7.8672174830788144</v>
      </c>
      <c r="AN22" s="21">
        <f>[1]bodb!AN22</f>
        <v>7.7423289419443542</v>
      </c>
      <c r="AO22" s="43">
        <f>[1]bodb!AO22</f>
        <v>73.162134159999781</v>
      </c>
      <c r="AP22" s="43">
        <f>[1]bodb!AP22</f>
        <v>69.830292010057107</v>
      </c>
      <c r="AQ22" s="43">
        <f>[1]bodb!AQ22</f>
        <v>4.5540527052644624</v>
      </c>
      <c r="AR22" s="21">
        <f>[1]bodb!AR22</f>
        <v>4.8157573236031981</v>
      </c>
      <c r="AS22" s="32">
        <f>[1]bodb!AS22</f>
        <v>35.937496884362623</v>
      </c>
      <c r="AT22" s="32">
        <f>[1]bodb!AT22</f>
        <v>37.739795834115128</v>
      </c>
      <c r="AU22" s="43">
        <f>[1]bodb!AU22</f>
        <v>45.694718619151416</v>
      </c>
      <c r="AV22" s="43">
        <f>[1]bodb!AV22</f>
        <v>25.242338050616091</v>
      </c>
      <c r="AW22" s="43">
        <f>[1]bodb!AW22</f>
        <v>140.23495990458522</v>
      </c>
      <c r="AX22" s="43">
        <f>[1]bodb!AX22</f>
        <v>117.0677156139279</v>
      </c>
      <c r="AY22" s="21">
        <f>[1]bodb!AY22</f>
        <v>6.4249422106719134</v>
      </c>
      <c r="AZ22" s="43">
        <f>[1]bodb!AZ22</f>
        <v>78.625690189233239</v>
      </c>
      <c r="BA22" s="46">
        <v>45</v>
      </c>
    </row>
    <row r="23" spans="1:53" x14ac:dyDescent="0.2">
      <c r="A23" s="30">
        <f>[1]bodb!A23</f>
        <v>2022</v>
      </c>
      <c r="B23" s="19"/>
      <c r="C23" s="31"/>
      <c r="D23" s="20">
        <f>[1]bodb!D23</f>
        <v>188.51548290495106</v>
      </c>
      <c r="E23" s="20">
        <f>[1]bodb!E23</f>
        <v>162.73149211632062</v>
      </c>
      <c r="F23" s="21"/>
      <c r="G23" s="22"/>
      <c r="H23" s="22">
        <f>[1]bodb!H23</f>
        <v>4.3410716841394414</v>
      </c>
      <c r="I23" s="22">
        <f>[1]bodb!I23</f>
        <v>2.3624360646872011</v>
      </c>
      <c r="J23" s="22"/>
      <c r="K23" s="22"/>
      <c r="L23" s="21"/>
      <c r="M23" s="20">
        <f>[1]bodb!M23</f>
        <v>83.725614940546677</v>
      </c>
      <c r="N23" s="20">
        <f>[1]bodb!N23</f>
        <v>106.09284979354858</v>
      </c>
      <c r="O23" s="20">
        <f>[1]bodb!O23</f>
        <v>113.69388252463993</v>
      </c>
      <c r="P23" s="20">
        <f>[1]bodb!P23</f>
        <v>116.86695782635501</v>
      </c>
      <c r="Q23" s="20">
        <f>[1]bodb!Q23</f>
        <v>113.59420239989863</v>
      </c>
      <c r="R23" s="22">
        <f>[1]bodb!R23</f>
        <v>-2.7196649527967853</v>
      </c>
      <c r="S23" s="22">
        <f>[1]bodb!S23</f>
        <v>-1.3387145381550725</v>
      </c>
      <c r="T23" s="22">
        <f>[1]bodb!T23</f>
        <v>8.1236274266448305</v>
      </c>
      <c r="U23" s="22">
        <f>[1]bodb!U23</f>
        <v>3.3351214625954473</v>
      </c>
      <c r="V23" s="22">
        <f>[1]bodb!V23</f>
        <v>2.3073571897292755</v>
      </c>
      <c r="W23" s="20">
        <f>[1]bodb!W23</f>
        <v>0.84760360409279201</v>
      </c>
      <c r="X23" s="20">
        <f>[1]bodb!X23</f>
        <v>23.93642114053603</v>
      </c>
      <c r="Y23" s="20">
        <f>[1]bodb!Y23</f>
        <v>4.1117768799303818</v>
      </c>
      <c r="Z23" s="20">
        <f>[1]bodb!Z23</f>
        <v>71.104198375440802</v>
      </c>
      <c r="AA23" s="43">
        <f>[1]bodb!AA23</f>
        <v>112.99761478179903</v>
      </c>
      <c r="AB23" s="21">
        <f>[1]bodb!AB23</f>
        <v>2.9333911660681888</v>
      </c>
      <c r="AC23" s="21">
        <f>[1]bodb!AC23</f>
        <v>2.9744240406578415</v>
      </c>
      <c r="AD23" s="21">
        <f>[1]bodb!AD23</f>
        <v>0.27062831903494899</v>
      </c>
      <c r="AE23" s="43">
        <f>[1]bodb!AE23</f>
        <v>82.88644081575292</v>
      </c>
      <c r="AF23" s="43">
        <f>[1]bodb!AF23</f>
        <v>78.951758444783508</v>
      </c>
      <c r="AG23" s="43">
        <f>[1]bodb!AG23</f>
        <v>103.87848204415783</v>
      </c>
      <c r="AH23" s="43">
        <f>[1]bodb!AH23</f>
        <v>117.69586917628604</v>
      </c>
      <c r="AI23" s="43">
        <f>[1]bodb!AI23</f>
        <v>106.886618417786</v>
      </c>
      <c r="AJ23" s="21">
        <f>[1]bodb!AJ23</f>
        <v>2.3746411087065988</v>
      </c>
      <c r="AK23" s="21">
        <f>[1]bodb!AK23</f>
        <v>-0.41707585963963734</v>
      </c>
      <c r="AL23" s="21">
        <f>[1]bodb!AL23</f>
        <v>1.7172071359158325</v>
      </c>
      <c r="AM23" s="21">
        <f>[1]bodb!AM23</f>
        <v>5.2949687421945058</v>
      </c>
      <c r="AN23" s="21">
        <f>[1]bodb!AN23</f>
        <v>3.9825668657292423</v>
      </c>
      <c r="AO23" s="43">
        <f>[1]bodb!AO23</f>
        <v>75.13494981541993</v>
      </c>
      <c r="AP23" s="43">
        <f>[1]bodb!AP23</f>
        <v>71.684688559465812</v>
      </c>
      <c r="AQ23" s="43">
        <f>[1]bodb!AQ23</f>
        <v>4.5920856597764246</v>
      </c>
      <c r="AR23" s="21">
        <f>[1]bodb!AR23</f>
        <v>3.8939265831353209</v>
      </c>
      <c r="AS23" s="32">
        <f>[1]bodb!AS23</f>
        <v>36.730803957828499</v>
      </c>
      <c r="AT23" s="32">
        <f>[1]bodb!AT23</f>
        <v>39.680253042858489</v>
      </c>
      <c r="AU23" s="43">
        <f>[1]bodb!AU23</f>
        <v>50.077172430863605</v>
      </c>
      <c r="AV23" s="43">
        <f>[1]bodb!AV23</f>
        <v>30.744490784804551</v>
      </c>
      <c r="AW23" s="43">
        <f>[1]bodb!AW23</f>
        <v>139.83619000076894</v>
      </c>
      <c r="AX23" s="43">
        <f>[1]bodb!AX23</f>
        <v>114.63041719497718</v>
      </c>
      <c r="AY23" s="21">
        <f>[1]bodb!AY23</f>
        <v>-0.60819328815165941</v>
      </c>
      <c r="AZ23" s="43">
        <f>[1]bodb!AZ23</f>
        <v>78.147494018739408</v>
      </c>
      <c r="BA23" s="46">
        <v>46</v>
      </c>
    </row>
    <row r="24" spans="1:53" x14ac:dyDescent="0.2">
      <c r="A24" s="30">
        <f>[1]bodb!A24</f>
        <v>2023</v>
      </c>
      <c r="B24" s="19"/>
      <c r="C24" s="31"/>
      <c r="D24" s="20">
        <f>[1]bodb!D24</f>
        <v>193.44215929187015</v>
      </c>
      <c r="E24" s="20">
        <f>[1]bodb!E24</f>
        <v>169.38846251741168</v>
      </c>
      <c r="F24" s="21"/>
      <c r="G24" s="22"/>
      <c r="H24" s="22">
        <f>[1]bodb!H24</f>
        <v>4.0907695950656242</v>
      </c>
      <c r="I24" s="22">
        <f>[1]bodb!I24</f>
        <v>2.6134067669142835</v>
      </c>
      <c r="J24" s="22"/>
      <c r="K24" s="22"/>
      <c r="L24" s="21"/>
      <c r="M24" s="20">
        <f>[1]bodb!M24</f>
        <v>83.065615376534453</v>
      </c>
      <c r="N24" s="20">
        <f>[1]bodb!N24</f>
        <v>108.12992640671473</v>
      </c>
      <c r="O24" s="20">
        <f>[1]bodb!O24</f>
        <v>120.12078380871773</v>
      </c>
      <c r="P24" s="20">
        <f>[1]bodb!P24</f>
        <v>119.98396767989128</v>
      </c>
      <c r="Q24" s="20">
        <f>[1]bodb!Q24</f>
        <v>116.52697883253622</v>
      </c>
      <c r="R24" s="22">
        <f>[1]bodb!R24</f>
        <v>-0.78828870290279518</v>
      </c>
      <c r="S24" s="22">
        <f>[1]bodb!S24</f>
        <v>1.920088504673223</v>
      </c>
      <c r="T24" s="22">
        <f>[1]bodb!T24</f>
        <v>5.65281186759099</v>
      </c>
      <c r="U24" s="22">
        <f>[1]bodb!U24</f>
        <v>2.6671438287694915</v>
      </c>
      <c r="V24" s="22">
        <f>[1]bodb!V24</f>
        <v>2.5818011576972832</v>
      </c>
      <c r="W24" s="20">
        <f>[1]bodb!W24</f>
        <v>0.81975753120536088</v>
      </c>
      <c r="X24" s="20">
        <f>[1]bodb!X24</f>
        <v>23.782017215492282</v>
      </c>
      <c r="Y24" s="20">
        <f>[1]bodb!Y24</f>
        <v>4.2348719191327815</v>
      </c>
      <c r="Z24" s="20">
        <f>[1]bodb!Z24</f>
        <v>71.163353334169585</v>
      </c>
      <c r="AA24" s="43">
        <f>[1]bodb!AA24</f>
        <v>115.51373777996957</v>
      </c>
      <c r="AB24" s="21">
        <f>[1]bodb!AB24</f>
        <v>2.226704522063816</v>
      </c>
      <c r="AC24" s="21">
        <f>[1]bodb!AC24</f>
        <v>1.9897699134264979</v>
      </c>
      <c r="AD24" s="21">
        <f>[1]bodb!AD24</f>
        <v>0.22721704579526936</v>
      </c>
      <c r="AE24" s="43">
        <f>[1]bodb!AE24</f>
        <v>86.656537940927677</v>
      </c>
      <c r="AF24" s="43">
        <f>[1]bodb!AF24</f>
        <v>79.847778935195095</v>
      </c>
      <c r="AG24" s="43">
        <f>[1]bodb!AG24</f>
        <v>106.67642459062134</v>
      </c>
      <c r="AH24" s="43">
        <f>[1]bodb!AH24</f>
        <v>122.59401050615901</v>
      </c>
      <c r="AI24" s="43">
        <f>[1]bodb!AI24</f>
        <v>110.6771230056396</v>
      </c>
      <c r="AJ24" s="21">
        <f>[1]bodb!AJ24</f>
        <v>4.5485088852533107</v>
      </c>
      <c r="AK24" s="21">
        <f>[1]bodb!AK24</f>
        <v>1.1348961797199797</v>
      </c>
      <c r="AL24" s="21">
        <f>[1]bodb!AL24</f>
        <v>2.6934765424028173</v>
      </c>
      <c r="AM24" s="21">
        <f>[1]bodb!AM24</f>
        <v>4.1616934937083405</v>
      </c>
      <c r="AN24" s="21">
        <f>[1]bodb!AN24</f>
        <v>3.546285441492536</v>
      </c>
      <c r="AO24" s="43">
        <f>[1]bodb!AO24</f>
        <v>76.456240829576174</v>
      </c>
      <c r="AP24" s="43">
        <f>[1]bodb!AP24</f>
        <v>73.114765550921859</v>
      </c>
      <c r="AQ24" s="43">
        <f>[1]bodb!AQ24</f>
        <v>4.3704415001289281</v>
      </c>
      <c r="AR24" s="21">
        <f>[1]bodb!AR24</f>
        <v>4.1309547350530051</v>
      </c>
      <c r="AS24" s="32">
        <f>[1]bodb!AS24</f>
        <v>37.605797043717764</v>
      </c>
      <c r="AT24" s="32">
        <f>[1]bodb!AT24</f>
        <v>41.505745828575812</v>
      </c>
      <c r="AU24" s="43">
        <f>[1]bodb!AU24</f>
        <v>49.818822904221364</v>
      </c>
      <c r="AV24" s="43">
        <f>[1]bodb!AV24</f>
        <v>30.473878037008866</v>
      </c>
      <c r="AW24" s="43">
        <f>[1]bodb!AW24</f>
        <v>139.3231331920436</v>
      </c>
      <c r="AX24" s="43">
        <f>[1]bodb!AX24</f>
        <v>113.53635022636486</v>
      </c>
      <c r="AY24" s="21">
        <f>[1]bodb!AY24</f>
        <v>0.34736191222599633</v>
      </c>
      <c r="AZ24" s="43">
        <f>[1]bodb!AZ24</f>
        <v>78.418948648319599</v>
      </c>
      <c r="BA24" s="46">
        <v>47</v>
      </c>
    </row>
    <row r="25" spans="1:53" x14ac:dyDescent="0.2">
      <c r="A25" s="30">
        <f>[1]bodb!A25</f>
        <v>2024</v>
      </c>
      <c r="B25" s="19"/>
      <c r="C25" s="31"/>
      <c r="D25" s="20">
        <f>[1]bodb!D25</f>
        <v>198.36464802442038</v>
      </c>
      <c r="E25" s="20">
        <f>[1]bodb!E25</f>
        <v>175.47815182448517</v>
      </c>
      <c r="F25" s="21"/>
      <c r="G25" s="22"/>
      <c r="H25" s="22">
        <f>[1]bodb!H25</f>
        <v>3.5951027694389293</v>
      </c>
      <c r="I25" s="22">
        <f>[1]bodb!I25</f>
        <v>2.5446824779923105</v>
      </c>
      <c r="J25" s="22"/>
      <c r="K25" s="22"/>
      <c r="L25" s="21"/>
      <c r="M25" s="20">
        <f>[1]bodb!M25</f>
        <v>83.337880679027663</v>
      </c>
      <c r="N25" s="20">
        <f>[1]bodb!N25</f>
        <v>110.37667054667774</v>
      </c>
      <c r="O25" s="20">
        <f>[1]bodb!O25</f>
        <v>124.05111459339624</v>
      </c>
      <c r="P25" s="20">
        <f>[1]bodb!P25</f>
        <v>122.42542865991142</v>
      </c>
      <c r="Q25" s="20">
        <f>[1]bodb!Q25</f>
        <v>118.95475610442959</v>
      </c>
      <c r="R25" s="22">
        <f>[1]bodb!R25</f>
        <v>0.32777136635784299</v>
      </c>
      <c r="S25" s="22">
        <f>[1]bodb!S25</f>
        <v>2.0778189855713114</v>
      </c>
      <c r="T25" s="22">
        <f>[1]bodb!T25</f>
        <v>3.2719822998634518</v>
      </c>
      <c r="U25" s="22">
        <f>[1]bodb!U25</f>
        <v>2.0348226744207887</v>
      </c>
      <c r="V25" s="22">
        <f>[1]bodb!V25</f>
        <v>2.0834465084539566</v>
      </c>
      <c r="W25" s="20">
        <f>[1]bodb!W25</f>
        <v>0.80565898761862809</v>
      </c>
      <c r="X25" s="20">
        <f>[1]bodb!X25</f>
        <v>23.78070619151481</v>
      </c>
      <c r="Y25" s="20">
        <f>[1]bodb!Y25</f>
        <v>4.2841776295106877</v>
      </c>
      <c r="Z25" s="20">
        <f>[1]bodb!Z25</f>
        <v>71.129457191355883</v>
      </c>
      <c r="AA25" s="43">
        <f>[1]bodb!AA25</f>
        <v>118.07242938556324</v>
      </c>
      <c r="AB25" s="21">
        <f>[1]bodb!AB25</f>
        <v>2.2150539448974049</v>
      </c>
      <c r="AC25" s="21">
        <f>[1]bodb!AC25</f>
        <v>1.2979819604098886</v>
      </c>
      <c r="AD25" s="21">
        <f>[1]bodb!AD25</f>
        <v>0.19591208608720212</v>
      </c>
      <c r="AE25" s="43">
        <f>[1]bodb!AE25</f>
        <v>88.756811214531922</v>
      </c>
      <c r="AF25" s="43">
        <f>[1]bodb!AF25</f>
        <v>80.360741141292706</v>
      </c>
      <c r="AG25" s="43">
        <f>[1]bodb!AG25</f>
        <v>108.96671740558824</v>
      </c>
      <c r="AH25" s="43">
        <f>[1]bodb!AH25</f>
        <v>126.01761337424352</v>
      </c>
      <c r="AI25" s="43">
        <f>[1]bodb!AI25</f>
        <v>113.30833349502748</v>
      </c>
      <c r="AJ25" s="21">
        <f>[1]bodb!AJ25</f>
        <v>2.4236754935166971</v>
      </c>
      <c r="AK25" s="21">
        <f>[1]bodb!AK25</f>
        <v>0.64242514060899314</v>
      </c>
      <c r="AL25" s="21">
        <f>[1]bodb!AL25</f>
        <v>2.1469531096079297</v>
      </c>
      <c r="AM25" s="21">
        <f>[1]bodb!AM25</f>
        <v>2.7926346923062173</v>
      </c>
      <c r="AN25" s="21">
        <f>[1]bodb!AN25</f>
        <v>2.377375213533317</v>
      </c>
      <c r="AO25" s="43">
        <f>[1]bodb!AO25</f>
        <v>77.297194496925798</v>
      </c>
      <c r="AP25" s="43">
        <f>[1]bodb!AP25</f>
        <v>74.588169810110799</v>
      </c>
      <c r="AQ25" s="43">
        <f>[1]bodb!AQ25</f>
        <v>3.5046869481437177</v>
      </c>
      <c r="AR25" s="21">
        <f>[1]bodb!AR25</f>
        <v>3.427242712223677</v>
      </c>
      <c r="AS25" s="32">
        <f>[1]bodb!AS25</f>
        <v>38.307463117141147</v>
      </c>
      <c r="AT25" s="32">
        <f>[1]bodb!AT25</f>
        <v>43.122998530562988</v>
      </c>
      <c r="AU25" s="43">
        <f>[1]bodb!AU25</f>
        <v>49.602243514743634</v>
      </c>
      <c r="AV25" s="43">
        <f>[1]bodb!AV25</f>
        <v>30.123397304044744</v>
      </c>
      <c r="AW25" s="43">
        <f>[1]bodb!AW25</f>
        <v>138.93160204506177</v>
      </c>
      <c r="AX25" s="43">
        <f>[1]bodb!AX25</f>
        <v>113.14064249500703</v>
      </c>
      <c r="AY25" s="21">
        <f>[1]bodb!AY25</f>
        <v>-0.12875543412066426</v>
      </c>
      <c r="AZ25" s="43">
        <f>[1]bodb!AZ25</f>
        <v>78.317979990554591</v>
      </c>
      <c r="BA25" s="46">
        <v>48</v>
      </c>
    </row>
    <row r="26" spans="1:53" x14ac:dyDescent="0.2">
      <c r="D26" s="44"/>
      <c r="E26" s="44"/>
      <c r="H26" s="33"/>
      <c r="I26" s="33"/>
      <c r="M26" s="44"/>
      <c r="N26" s="44"/>
      <c r="O26" s="44"/>
      <c r="P26" s="44"/>
      <c r="Q26" s="44"/>
      <c r="R26" s="33"/>
      <c r="S26" s="33"/>
      <c r="T26" s="33"/>
      <c r="U26" s="33"/>
      <c r="V26" s="33"/>
      <c r="W26" s="44"/>
      <c r="X26" s="44"/>
      <c r="Y26" s="44"/>
      <c r="Z26" s="44"/>
      <c r="AA26" s="44"/>
      <c r="AB26" s="33"/>
      <c r="AC26" s="33"/>
      <c r="AD26" s="33"/>
      <c r="AE26" s="44"/>
      <c r="AF26" s="44"/>
      <c r="AG26" s="44"/>
      <c r="AH26" s="44"/>
      <c r="AI26" s="44"/>
      <c r="AJ26" s="33"/>
      <c r="AK26" s="33"/>
      <c r="AL26" s="33"/>
      <c r="AM26" s="33"/>
      <c r="AN26" s="33"/>
      <c r="AO26" s="44"/>
      <c r="AP26" s="44"/>
      <c r="AQ26" s="44"/>
      <c r="AR26" s="33"/>
      <c r="AS26" s="44"/>
      <c r="AT26" s="44"/>
      <c r="AU26" s="44"/>
      <c r="AV26" s="44"/>
      <c r="AW26" s="44"/>
      <c r="AX26" s="44"/>
      <c r="AZ26" s="44"/>
    </row>
    <row r="27" spans="1:53" x14ac:dyDescent="0.2">
      <c r="D27" s="44"/>
      <c r="E27" s="44"/>
      <c r="H27" s="33"/>
      <c r="I27" s="33"/>
      <c r="M27" s="44"/>
      <c r="N27" s="44"/>
      <c r="O27" s="44"/>
      <c r="P27" s="44"/>
      <c r="Q27" s="44"/>
      <c r="R27" s="33"/>
      <c r="S27" s="33"/>
      <c r="T27" s="33"/>
      <c r="U27" s="33"/>
      <c r="V27" s="33"/>
      <c r="W27" s="44"/>
      <c r="X27" s="44"/>
      <c r="Y27" s="44"/>
      <c r="Z27" s="44"/>
      <c r="AA27" s="44"/>
      <c r="AB27" s="33"/>
      <c r="AC27" s="33"/>
      <c r="AD27" s="33"/>
      <c r="AE27" s="44"/>
      <c r="AF27" s="44"/>
      <c r="AG27" s="44"/>
      <c r="AH27" s="44"/>
      <c r="AI27" s="44"/>
      <c r="AJ27" s="33"/>
      <c r="AK27" s="33"/>
      <c r="AL27" s="33"/>
      <c r="AM27" s="33"/>
      <c r="AN27" s="33"/>
      <c r="AO27" s="44"/>
      <c r="AP27" s="44"/>
      <c r="AQ27" s="44"/>
      <c r="AR27" s="33"/>
      <c r="AS27" s="44"/>
      <c r="AT27" s="44"/>
      <c r="AU27" s="44"/>
      <c r="AV27" s="44"/>
      <c r="AW27" s="44"/>
      <c r="AX27" s="44"/>
      <c r="AZ27" s="44"/>
    </row>
    <row r="28" spans="1:53" x14ac:dyDescent="0.2">
      <c r="A28" t="s">
        <v>51</v>
      </c>
      <c r="B28" s="33">
        <f>MAX(B10:B24)</f>
        <v>0</v>
      </c>
      <c r="C28" s="33">
        <f t="shared" ref="C28:AX28" si="0">MAX(C10:C24)</f>
        <v>0</v>
      </c>
      <c r="D28" s="44">
        <f t="shared" si="0"/>
        <v>193.44215929187015</v>
      </c>
      <c r="E28" s="44">
        <f t="shared" si="0"/>
        <v>169.38846251741168</v>
      </c>
      <c r="F28" s="33">
        <f t="shared" si="0"/>
        <v>0</v>
      </c>
      <c r="G28" s="33">
        <f t="shared" si="0"/>
        <v>0</v>
      </c>
      <c r="H28" s="33">
        <f t="shared" si="0"/>
        <v>16.066174106879451</v>
      </c>
      <c r="I28" s="33">
        <f t="shared" si="0"/>
        <v>14.066496096647141</v>
      </c>
      <c r="J28" s="33">
        <f t="shared" si="0"/>
        <v>0</v>
      </c>
      <c r="K28" s="33">
        <f t="shared" si="0"/>
        <v>0</v>
      </c>
      <c r="L28" s="33">
        <f t="shared" si="0"/>
        <v>0</v>
      </c>
      <c r="M28" s="44">
        <f t="shared" si="0"/>
        <v>110.09059815482451</v>
      </c>
      <c r="N28" s="44">
        <f t="shared" si="0"/>
        <v>112.16227287248115</v>
      </c>
      <c r="O28" s="44">
        <f t="shared" si="0"/>
        <v>120.12078380871773</v>
      </c>
      <c r="P28" s="44">
        <f t="shared" si="0"/>
        <v>119.98396767989128</v>
      </c>
      <c r="Q28" s="44">
        <f t="shared" si="0"/>
        <v>116.52697883253622</v>
      </c>
      <c r="R28" s="33">
        <f t="shared" si="0"/>
        <v>12.509085157351564</v>
      </c>
      <c r="S28" s="33">
        <f t="shared" si="0"/>
        <v>15.888673808278785</v>
      </c>
      <c r="T28" s="33">
        <f t="shared" si="0"/>
        <v>20.399211889629186</v>
      </c>
      <c r="U28" s="33">
        <f t="shared" si="0"/>
        <v>5.2030235825387683</v>
      </c>
      <c r="V28" s="33">
        <f t="shared" si="0"/>
        <v>6.5314896620954466</v>
      </c>
      <c r="W28" s="44">
        <f t="shared" si="0"/>
        <v>1.1869737478891116</v>
      </c>
      <c r="X28" s="44">
        <f t="shared" si="0"/>
        <v>25.282319928036845</v>
      </c>
      <c r="Y28" s="44">
        <f t="shared" si="0"/>
        <v>4.9503021728840366</v>
      </c>
      <c r="Z28" s="44">
        <f t="shared" si="0"/>
        <v>73.203777051087116</v>
      </c>
      <c r="AA28" s="44">
        <f>MAX(AA10:AA24)</f>
        <v>115.51373777996957</v>
      </c>
      <c r="AB28" s="33">
        <f t="shared" si="0"/>
        <v>5.1383960330237732</v>
      </c>
      <c r="AC28" s="33">
        <f t="shared" si="0"/>
        <v>3.0716357705820707</v>
      </c>
      <c r="AD28" s="33">
        <f t="shared" si="0"/>
        <v>1.8962218474527726</v>
      </c>
      <c r="AE28" s="44">
        <f t="shared" si="0"/>
        <v>108.98745667099192</v>
      </c>
      <c r="AF28" s="44">
        <f t="shared" si="0"/>
        <v>83.414095243839711</v>
      </c>
      <c r="AG28" s="44">
        <f t="shared" si="0"/>
        <v>111.96389550753184</v>
      </c>
      <c r="AH28" s="44">
        <f t="shared" si="0"/>
        <v>122.59401050615901</v>
      </c>
      <c r="AI28" s="44">
        <f t="shared" si="0"/>
        <v>110.6771230056396</v>
      </c>
      <c r="AJ28" s="33">
        <f t="shared" si="0"/>
        <v>20.720421230416285</v>
      </c>
      <c r="AK28" s="33">
        <f t="shared" si="0"/>
        <v>9.6153151525519185</v>
      </c>
      <c r="AL28" s="33">
        <f t="shared" si="0"/>
        <v>5.3130104111941634</v>
      </c>
      <c r="AM28" s="33">
        <f t="shared" si="0"/>
        <v>7.8672174830788144</v>
      </c>
      <c r="AN28" s="33">
        <f t="shared" si="0"/>
        <v>7.7423289419443542</v>
      </c>
      <c r="AO28" s="44">
        <f t="shared" si="0"/>
        <v>76.772638160987796</v>
      </c>
      <c r="AP28" s="44">
        <f t="shared" si="0"/>
        <v>73.114765550921859</v>
      </c>
      <c r="AQ28" s="44">
        <f t="shared" si="0"/>
        <v>8.2871539529199296</v>
      </c>
      <c r="AR28" s="33">
        <f t="shared" si="0"/>
        <v>4.8157573236031981</v>
      </c>
      <c r="AS28" s="44">
        <f t="shared" si="0"/>
        <v>37.605797043717764</v>
      </c>
      <c r="AT28" s="44">
        <f>MAX(AT10:AT24)</f>
        <v>41.505745828575812</v>
      </c>
      <c r="AU28" s="44">
        <f t="shared" si="0"/>
        <v>50.077172430863605</v>
      </c>
      <c r="AV28" s="44">
        <f t="shared" si="0"/>
        <v>30.744490784804551</v>
      </c>
      <c r="AW28" s="44">
        <f t="shared" si="0"/>
        <v>140.38070764081846</v>
      </c>
      <c r="AX28" s="44">
        <f t="shared" si="0"/>
        <v>117.0677156139279</v>
      </c>
      <c r="AY28" s="33">
        <f>MAX(AY10:AY24)</f>
        <v>6.439607940431058</v>
      </c>
      <c r="AZ28" s="44">
        <f>MAX(AZ10:AZ24)</f>
        <v>79.478975847410155</v>
      </c>
    </row>
    <row r="29" spans="1:53" x14ac:dyDescent="0.2">
      <c r="A29" t="s">
        <v>50</v>
      </c>
      <c r="B29" s="33">
        <f>MIN(B10:B24)</f>
        <v>0</v>
      </c>
      <c r="C29" s="33">
        <f t="shared" ref="C29:AX29" si="1">MIN(C10:C24)</f>
        <v>0</v>
      </c>
      <c r="D29" s="44">
        <f t="shared" si="1"/>
        <v>102.30662676577975</v>
      </c>
      <c r="E29" s="44">
        <f t="shared" si="1"/>
        <v>95.908954453423462</v>
      </c>
      <c r="F29" s="33">
        <f t="shared" si="1"/>
        <v>0</v>
      </c>
      <c r="G29" s="33">
        <f t="shared" si="1"/>
        <v>0</v>
      </c>
      <c r="H29" s="33">
        <f t="shared" si="1"/>
        <v>-14.843235269914622</v>
      </c>
      <c r="I29" s="33">
        <f t="shared" si="1"/>
        <v>-23.336134389884865</v>
      </c>
      <c r="J29" s="33">
        <f t="shared" si="1"/>
        <v>0</v>
      </c>
      <c r="K29" s="33">
        <f t="shared" si="1"/>
        <v>0</v>
      </c>
      <c r="L29" s="33">
        <f t="shared" si="1"/>
        <v>0</v>
      </c>
      <c r="M29" s="44">
        <f t="shared" si="1"/>
        <v>83.065615376534453</v>
      </c>
      <c r="N29" s="44">
        <f t="shared" si="1"/>
        <v>78.51034251124463</v>
      </c>
      <c r="O29" s="44">
        <f t="shared" si="1"/>
        <v>83.497802823862457</v>
      </c>
      <c r="P29" s="44">
        <f t="shared" si="1"/>
        <v>102.63451435854668</v>
      </c>
      <c r="Q29" s="44">
        <f t="shared" si="1"/>
        <v>96.899071155279188</v>
      </c>
      <c r="R29" s="33">
        <f t="shared" si="1"/>
        <v>-9.0862496442435834</v>
      </c>
      <c r="S29" s="33">
        <f t="shared" si="1"/>
        <v>-22.260894760433491</v>
      </c>
      <c r="T29" s="33">
        <f t="shared" si="1"/>
        <v>-8.5445186688007269</v>
      </c>
      <c r="U29" s="33">
        <f t="shared" si="1"/>
        <v>-7.4325883061922005</v>
      </c>
      <c r="V29" s="33">
        <f t="shared" si="1"/>
        <v>-8.3331825791861043</v>
      </c>
      <c r="W29" s="44">
        <f t="shared" si="1"/>
        <v>0.81975753120536088</v>
      </c>
      <c r="X29" s="44">
        <f t="shared" si="1"/>
        <v>20.765219512453736</v>
      </c>
      <c r="Y29" s="44">
        <f t="shared" si="1"/>
        <v>3.1694233354549315</v>
      </c>
      <c r="Z29" s="44">
        <f t="shared" si="1"/>
        <v>70.397000728535048</v>
      </c>
      <c r="AA29" s="44">
        <f>MIN(AA10:AA24)</f>
        <v>102.48530864249989</v>
      </c>
      <c r="AB29" s="33">
        <f t="shared" si="1"/>
        <v>-3.0361549039656155</v>
      </c>
      <c r="AC29" s="33">
        <f t="shared" si="1"/>
        <v>-2.8870872303611739</v>
      </c>
      <c r="AD29" s="33">
        <f t="shared" si="1"/>
        <v>-0.51900062218526166</v>
      </c>
      <c r="AE29" s="44">
        <f t="shared" si="1"/>
        <v>80.963840183566433</v>
      </c>
      <c r="AF29" s="44">
        <f t="shared" si="1"/>
        <v>72.32787334096902</v>
      </c>
      <c r="AG29" s="44">
        <f t="shared" si="1"/>
        <v>93.444692621186206</v>
      </c>
      <c r="AH29" s="44">
        <f t="shared" si="1"/>
        <v>103.62490002586345</v>
      </c>
      <c r="AI29" s="44">
        <f t="shared" si="1"/>
        <v>95.406166194854762</v>
      </c>
      <c r="AJ29" s="33">
        <f t="shared" si="1"/>
        <v>-17.608217611829314</v>
      </c>
      <c r="AK29" s="33">
        <f t="shared" si="1"/>
        <v>-11.122948921497189</v>
      </c>
      <c r="AL29" s="33">
        <f t="shared" si="1"/>
        <v>-6.7677867170668149</v>
      </c>
      <c r="AM29" s="33">
        <f t="shared" si="1"/>
        <v>-12.157044305832553</v>
      </c>
      <c r="AN29" s="33">
        <f t="shared" si="1"/>
        <v>-11.302938115581163</v>
      </c>
      <c r="AO29" s="44">
        <f t="shared" si="1"/>
        <v>72.135299663203284</v>
      </c>
      <c r="AP29" s="44">
        <f t="shared" si="1"/>
        <v>68.093535435844032</v>
      </c>
      <c r="AQ29" s="44">
        <f t="shared" si="1"/>
        <v>3.4523216048346663</v>
      </c>
      <c r="AR29" s="33">
        <f t="shared" si="1"/>
        <v>-3.6137511998350802</v>
      </c>
      <c r="AS29" s="44">
        <f t="shared" si="1"/>
        <v>32.837494653674668</v>
      </c>
      <c r="AT29" s="44">
        <f>MIN(AT10:AT24)</f>
        <v>30.981962392154426</v>
      </c>
      <c r="AU29" s="44">
        <f t="shared" si="1"/>
        <v>27.764825521996237</v>
      </c>
      <c r="AV29" s="44">
        <f t="shared" si="1"/>
        <v>16.861383497872708</v>
      </c>
      <c r="AW29" s="44">
        <f t="shared" si="1"/>
        <v>129.46959286206888</v>
      </c>
      <c r="AX29" s="44">
        <f t="shared" si="1"/>
        <v>109.18918520034869</v>
      </c>
      <c r="AY29" s="33">
        <f>MIN(AY10:AY24)</f>
        <v>-5.4628894615041501</v>
      </c>
      <c r="AZ29" s="44">
        <f>MIN(AZ10:AZ24)</f>
        <v>73.244782350962453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zoomScaleNormal="100" workbookViewId="0">
      <selection activeCell="Q36" sqref="Q36"/>
    </sheetView>
  </sheetViews>
  <sheetFormatPr defaultRowHeight="10.199999999999999" x14ac:dyDescent="0.2"/>
  <cols>
    <col min="1" max="1" width="21.28515625" bestFit="1" customWidth="1"/>
  </cols>
  <sheetData>
    <row r="1" spans="1:6" x14ac:dyDescent="0.2">
      <c r="A1" s="10" t="s">
        <v>65</v>
      </c>
    </row>
    <row r="2" spans="1:6" x14ac:dyDescent="0.2">
      <c r="A2" t="s">
        <v>66</v>
      </c>
    </row>
    <row r="3" spans="1:6" x14ac:dyDescent="0.2">
      <c r="A3" t="s">
        <v>64</v>
      </c>
      <c r="B3" s="45" t="str">
        <f>[2]int!$E$5</f>
        <v>2019</v>
      </c>
      <c r="C3" s="45" t="str">
        <f>[2]int!$F$5</f>
        <v>2020</v>
      </c>
      <c r="D3" s="45" t="str">
        <f>[2]int!$G$5</f>
        <v>2021</v>
      </c>
      <c r="E3" s="45" t="str">
        <f>[2]int!$H$5</f>
        <v>2022</v>
      </c>
      <c r="F3" s="45" t="str">
        <f>[2]int!$I$5</f>
        <v>2023</v>
      </c>
    </row>
    <row r="4" spans="1:6" x14ac:dyDescent="0.2">
      <c r="B4" s="45" t="s">
        <v>67</v>
      </c>
      <c r="C4" s="45" t="s">
        <v>68</v>
      </c>
      <c r="D4" s="45" t="s">
        <v>69</v>
      </c>
      <c r="E4" s="45" t="s">
        <v>70</v>
      </c>
      <c r="F4" s="45" t="s">
        <v>71</v>
      </c>
    </row>
    <row r="7" spans="1:6" x14ac:dyDescent="0.2">
      <c r="A7" t="s">
        <v>75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>
      <selection activeCell="Q36" sqref="Q36"/>
    </sheetView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4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9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="85" zoomScaleNormal="85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9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3.25" x14ac:dyDescent="0.35">
      <c r="A1" s="34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>
      <selection activeCell="Q36" sqref="Q36"/>
    </sheetView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4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5"/>
      <c r="C3" s="5">
        <f>'[2]naz-o'!D6</f>
        <v>2019</v>
      </c>
      <c r="D3" s="5">
        <f>'[2]naz-o'!E6</f>
        <v>2020</v>
      </c>
      <c r="E3" s="5">
        <f>'[2]naz-o'!F6</f>
        <v>2021</v>
      </c>
      <c r="F3" s="5">
        <f>'[2]naz-o'!G6</f>
        <v>2022</v>
      </c>
      <c r="G3" s="5">
        <f>'[2]naz-o'!H6</f>
        <v>2023</v>
      </c>
    </row>
    <row r="4" spans="1:7" ht="3.9" customHeight="1" thickBot="1" x14ac:dyDescent="0.4">
      <c r="B4" s="6"/>
      <c r="C4" s="6"/>
      <c r="D4" s="6"/>
      <c r="E4" s="6"/>
      <c r="F4" s="6"/>
      <c r="G4" s="6"/>
    </row>
    <row r="5" spans="1:7" ht="24" customHeight="1" x14ac:dyDescent="0.35">
      <c r="B5" s="36" t="str">
        <f>'[2]naz-o'!B7</f>
        <v>Prodotto interno lordo</v>
      </c>
      <c r="C5" s="37">
        <f>'[2]naz-o'!D7</f>
        <v>0.49725875019748234</v>
      </c>
      <c r="D5" s="37">
        <f>'[2]naz-o'!E7</f>
        <v>-9.0903207481990655</v>
      </c>
      <c r="E5" s="37">
        <f>'[2]naz-o'!F7</f>
        <v>6.6164361103471681</v>
      </c>
      <c r="F5" s="37">
        <f>'[2]naz-o'!G7</f>
        <v>2.2492564774268864</v>
      </c>
      <c r="G5" s="37">
        <f>'[2]naz-o'!H7</f>
        <v>2.5477475805606886</v>
      </c>
    </row>
    <row r="6" spans="1:7" ht="24" customHeight="1" x14ac:dyDescent="0.35">
      <c r="B6" s="40" t="str">
        <f>'[2]naz-o'!B8</f>
        <v>Importazioni</v>
      </c>
      <c r="C6" s="41">
        <f>'[2]naz-o'!D8</f>
        <v>-0.50787581580021834</v>
      </c>
      <c r="D6" s="41">
        <f>'[2]naz-o'!E8</f>
        <v>-12.678136863283317</v>
      </c>
      <c r="E6" s="41">
        <f>'[2]naz-o'!F8</f>
        <v>14.634366956936473</v>
      </c>
      <c r="F6" s="41">
        <f>'[2]naz-o'!G8</f>
        <v>5.0295527595226597</v>
      </c>
      <c r="G6" s="41">
        <f>'[2]naz-o'!H8</f>
        <v>5.0650663631031545</v>
      </c>
    </row>
    <row r="7" spans="1:7" ht="24" customHeight="1" x14ac:dyDescent="0.35">
      <c r="B7" s="36" t="str">
        <f>'[2]naz-o'!B9</f>
        <v>Esportazioni</v>
      </c>
      <c r="C7" s="37">
        <f>'[2]naz-o'!D9</f>
        <v>1.8449233480613669</v>
      </c>
      <c r="D7" s="37">
        <f>'[2]naz-o'!E9</f>
        <v>-14.174687902680184</v>
      </c>
      <c r="E7" s="37">
        <f>'[2]naz-o'!F9</f>
        <v>13.37578699741011</v>
      </c>
      <c r="F7" s="37">
        <f>'[2]naz-o'!G9</f>
        <v>3.4982476548342412</v>
      </c>
      <c r="G7" s="37">
        <f>'[2]naz-o'!H9</f>
        <v>4.5298875892899826</v>
      </c>
    </row>
    <row r="8" spans="1:7" ht="24" customHeight="1" x14ac:dyDescent="0.35">
      <c r="B8" s="40" t="str">
        <f>'[2]naz-o'!B10</f>
        <v>Domanda interna totale</v>
      </c>
      <c r="C8" s="41">
        <f>'[2]naz-o'!D10</f>
        <v>-0.23514033183790195</v>
      </c>
      <c r="D8" s="41">
        <f>'[2]naz-o'!E10</f>
        <v>-8.4977480384024968</v>
      </c>
      <c r="E8" s="41">
        <f>'[2]naz-o'!F10</f>
        <v>6.8254509805222296</v>
      </c>
      <c r="F8" s="41">
        <f>'[2]naz-o'!G10</f>
        <v>2.6919687470668974</v>
      </c>
      <c r="G8" s="41">
        <f>'[2]naz-o'!H10</f>
        <v>2.6838516056971295</v>
      </c>
    </row>
    <row r="9" spans="1:7" ht="24" customHeight="1" x14ac:dyDescent="0.35">
      <c r="B9" s="36" t="str">
        <f>'[2]naz-o'!B11</f>
        <v>Consumi delle famiglie e Isp</v>
      </c>
      <c r="C9" s="37">
        <f>'[2]naz-o'!D11</f>
        <v>0.21711887231916638</v>
      </c>
      <c r="D9" s="37">
        <f>'[2]naz-o'!E11</f>
        <v>-10.589460722580302</v>
      </c>
      <c r="E9" s="37">
        <f>'[2]naz-o'!F11</f>
        <v>5.179972022110757</v>
      </c>
      <c r="F9" s="37">
        <f>'[2]naz-o'!G11</f>
        <v>2.0136018881234063</v>
      </c>
      <c r="G9" s="37">
        <f>'[2]naz-o'!H11</f>
        <v>2.278784968183456</v>
      </c>
    </row>
    <row r="10" spans="1:7" ht="24" customHeight="1" x14ac:dyDescent="0.35">
      <c r="B10" s="40" t="str">
        <f>'[2]naz-o'!B12</f>
        <v>Consumi collettivi</v>
      </c>
      <c r="C10" s="41">
        <f>'[2]naz-o'!D12</f>
        <v>-0.51821800319357125</v>
      </c>
      <c r="D10" s="41">
        <f>'[2]naz-o'!E12</f>
        <v>0.54263027671177522</v>
      </c>
      <c r="E10" s="41">
        <f>'[2]naz-o'!F12</f>
        <v>0.96285619401388356</v>
      </c>
      <c r="F10" s="41">
        <f>'[2]naz-o'!G12</f>
        <v>1.469730070707076</v>
      </c>
      <c r="G10" s="41">
        <f>'[2]naz-o'!H12</f>
        <v>1.7225409900123445E-2</v>
      </c>
    </row>
    <row r="11" spans="1:7" ht="24" customHeight="1" x14ac:dyDescent="0.35">
      <c r="B11" s="36" t="str">
        <f>'[2]naz-o'!B13</f>
        <v>Investimenti fissi lordi</v>
      </c>
      <c r="C11" s="37">
        <f>'[2]naz-o'!D13</f>
        <v>1.2079047857240566</v>
      </c>
      <c r="D11" s="37">
        <f>'[2]naz-o'!E13</f>
        <v>-9.2359864289158207</v>
      </c>
      <c r="E11" s="37">
        <f>'[2]naz-o'!F13</f>
        <v>17.018416750959673</v>
      </c>
      <c r="F11" s="37">
        <f>'[2]naz-o'!G13</f>
        <v>6.0518098890871785</v>
      </c>
      <c r="G11" s="37">
        <f>'[2]naz-o'!H13</f>
        <v>5.615186609474021</v>
      </c>
    </row>
    <row r="12" spans="1:7" ht="24" customHeight="1" x14ac:dyDescent="0.35">
      <c r="B12" s="40" t="str">
        <f>'[2]naz-o'!B14</f>
        <v xml:space="preserve"> - macchine attrezzature e mezzi trasp.</v>
      </c>
      <c r="C12" s="41">
        <f>'[2]naz-o'!D14</f>
        <v>0.28354873067681918</v>
      </c>
      <c r="D12" s="41">
        <f>'[2]naz-o'!E14</f>
        <v>-10.89812880785772</v>
      </c>
      <c r="E12" s="41">
        <f>'[2]naz-o'!F14</f>
        <v>12.469038039209401</v>
      </c>
      <c r="F12" s="41">
        <f>'[2]naz-o'!G14</f>
        <v>3.792726387497658</v>
      </c>
      <c r="G12" s="41">
        <f>'[2]naz-o'!H14</f>
        <v>5.4314734948476717</v>
      </c>
    </row>
    <row r="13" spans="1:7" ht="24" customHeight="1" x14ac:dyDescent="0.35">
      <c r="B13" s="36" t="str">
        <f>'[2]naz-o'!B15</f>
        <v xml:space="preserve"> - costruzioni</v>
      </c>
      <c r="C13" s="37">
        <f>'[2]naz-o'!D15</f>
        <v>2.385822659496184</v>
      </c>
      <c r="D13" s="37">
        <f>'[2]naz-o'!E15</f>
        <v>-7.0265821482554225</v>
      </c>
      <c r="E13" s="37">
        <f>'[2]naz-o'!F15</f>
        <v>22.283111665495682</v>
      </c>
      <c r="F13" s="37">
        <f>'[2]naz-o'!G15</f>
        <v>8.5627104829860698</v>
      </c>
      <c r="G13" s="37">
        <f>'[2]naz-o'!H15</f>
        <v>5.8130810615466322</v>
      </c>
    </row>
    <row r="14" spans="1:7" ht="24" customHeight="1" x14ac:dyDescent="0.35">
      <c r="B14" s="40" t="str">
        <f>'[2]naz-o'!B16</f>
        <v>Occupazione (a)</v>
      </c>
      <c r="C14" s="41">
        <f>'[2]naz-o'!D16</f>
        <v>4.8808239576936252E-2</v>
      </c>
      <c r="D14" s="41">
        <f>'[2]naz-o'!E16</f>
        <v>-10.288646382287626</v>
      </c>
      <c r="E14" s="41">
        <f>'[2]naz-o'!F16</f>
        <v>7.5632289542775011</v>
      </c>
      <c r="F14" s="41">
        <f>'[2]naz-o'!G16</f>
        <v>1.5036827292769894</v>
      </c>
      <c r="G14" s="41">
        <f>'[2]naz-o'!H16</f>
        <v>2.4219826469484174</v>
      </c>
    </row>
    <row r="15" spans="1:7" ht="24" customHeight="1" x14ac:dyDescent="0.35">
      <c r="B15" s="36" t="str">
        <f>'[2]naz-o'!B17</f>
        <v>Disoccupazione (b)</v>
      </c>
      <c r="C15" s="37">
        <f>'[2]naz-o'!D17</f>
        <v>9.864512234484776</v>
      </c>
      <c r="D15" s="37">
        <f>'[2]naz-o'!E17</f>
        <v>9.3285719434138503</v>
      </c>
      <c r="E15" s="37">
        <f>'[2]naz-o'!F17</f>
        <v>9.4938465000000001</v>
      </c>
      <c r="F15" s="37">
        <f>'[2]naz-o'!G17</f>
        <v>9.8930362499999998</v>
      </c>
      <c r="G15" s="37">
        <f>'[2]naz-o'!H17</f>
        <v>9.8650334999999991</v>
      </c>
    </row>
    <row r="16" spans="1:7" ht="24" customHeight="1" x14ac:dyDescent="0.35">
      <c r="B16" s="40" t="str">
        <f>'[2]naz-o'!B18</f>
        <v>Prezzi al consumo</v>
      </c>
      <c r="C16" s="41">
        <f>'[2]naz-o'!D18</f>
        <v>0.61124694376528677</v>
      </c>
      <c r="D16" s="41">
        <f>'[2]naz-o'!E18</f>
        <v>-0.13770757391656785</v>
      </c>
      <c r="E16" s="41">
        <f>'[2]naz-o'!F18</f>
        <v>1.873799480856575</v>
      </c>
      <c r="F16" s="41">
        <f>'[2]naz-o'!G18</f>
        <v>5.0499792897556794</v>
      </c>
      <c r="G16" s="41">
        <f>'[2]naz-o'!H18</f>
        <v>1.8470610947479038</v>
      </c>
    </row>
    <row r="17" spans="2:7" ht="24" customHeight="1" x14ac:dyDescent="0.35">
      <c r="B17" s="36" t="str">
        <f>'[2]naz-o'!B19</f>
        <v>Saldo c. cor. Bil Pag (c)</v>
      </c>
      <c r="C17" s="37">
        <f>'[2]naz-o'!D19</f>
        <v>3.1251508816889952</v>
      </c>
      <c r="D17" s="37">
        <f>'[2]naz-o'!E19</f>
        <v>3.7246320229235463</v>
      </c>
      <c r="E17" s="37">
        <f>'[2]naz-o'!F19</f>
        <v>3.2586411550450163</v>
      </c>
      <c r="F17" s="37">
        <f>'[2]naz-o'!G19</f>
        <v>0.6243659895173449</v>
      </c>
      <c r="G17" s="37">
        <f>'[2]naz-o'!H19</f>
        <v>0.90006887043937955</v>
      </c>
    </row>
    <row r="18" spans="2:7" ht="24" customHeight="1" x14ac:dyDescent="0.35">
      <c r="B18" s="40" t="str">
        <f>'[2]naz-o'!B20</f>
        <v>Avanzo primario (c)</v>
      </c>
      <c r="C18" s="41">
        <f>'[2]naz-o'!D20</f>
        <v>1.8196811786764835</v>
      </c>
      <c r="D18" s="41">
        <f>'[2]naz-o'!E20</f>
        <v>-6.1428667549053824</v>
      </c>
      <c r="E18" s="41">
        <f>'[2]naz-o'!F20</f>
        <v>-3.6259946605281499</v>
      </c>
      <c r="F18" s="41">
        <f>'[2]naz-o'!G20</f>
        <v>-2.4504948672508959</v>
      </c>
      <c r="G18" s="41">
        <f>'[2]naz-o'!H20</f>
        <v>-0.93148565729630128</v>
      </c>
    </row>
    <row r="19" spans="2:7" ht="24" customHeight="1" x14ac:dyDescent="0.35">
      <c r="B19" s="36" t="str">
        <f>'[2]naz-o'!B21</f>
        <v>Indebitamento A. P. (c)</v>
      </c>
      <c r="C19" s="37">
        <f>'[2]naz-o'!D21</f>
        <v>1.5402526045442768</v>
      </c>
      <c r="D19" s="37">
        <f>'[2]naz-o'!E21</f>
        <v>9.6047486072323274</v>
      </c>
      <c r="E19" s="37">
        <f>'[2]naz-o'!F21</f>
        <v>7.1585387296588499</v>
      </c>
      <c r="F19" s="37">
        <f>'[2]naz-o'!G21</f>
        <v>5.829859443380121</v>
      </c>
      <c r="G19" s="37">
        <f>'[2]naz-o'!H21</f>
        <v>4.2220843389861393</v>
      </c>
    </row>
    <row r="20" spans="2:7" ht="24" customHeight="1" x14ac:dyDescent="0.35">
      <c r="B20" s="40" t="str">
        <f>'[2]naz-o'!B22</f>
        <v>Debito A. Pubbliche (c)</v>
      </c>
      <c r="C20" s="41">
        <f>'[2]naz-o'!D22</f>
        <v>134.13871907905113</v>
      </c>
      <c r="D20" s="41">
        <f>'[2]naz-o'!E22</f>
        <v>155.31267296362128</v>
      </c>
      <c r="E20" s="41">
        <f>'[2]naz-o'!F22</f>
        <v>150.36876431252978</v>
      </c>
      <c r="F20" s="41">
        <f>'[2]naz-o'!G22</f>
        <v>148.96338463326262</v>
      </c>
      <c r="G20" s="41">
        <f>'[2]naz-o'!H22</f>
        <v>146.84838809234415</v>
      </c>
    </row>
    <row r="21" spans="2:7" ht="3.9" customHeight="1" thickBot="1" x14ac:dyDescent="0.25">
      <c r="B21" s="56"/>
      <c r="C21" s="56"/>
      <c r="D21" s="56"/>
      <c r="E21" s="56"/>
      <c r="F21" s="56"/>
      <c r="G21" s="56"/>
    </row>
    <row r="22" spans="2:7" ht="7.95" customHeight="1" x14ac:dyDescent="0.2"/>
    <row r="23" spans="2:7" x14ac:dyDescent="0.2">
      <c r="B23" s="57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>
      <selection activeCell="Q36" sqref="Q36"/>
    </sheetView>
  </sheetViews>
  <sheetFormatPr defaultColWidth="1.85546875" defaultRowHeight="8.1" customHeight="1" x14ac:dyDescent="0.2"/>
  <sheetData>
    <row r="1" spans="1:1" ht="22.95" x14ac:dyDescent="0.4">
      <c r="A1" s="34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zoomScaleNormal="100" workbookViewId="0">
      <selection activeCell="Q36" sqref="Q36"/>
    </sheetView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54">
        <f>[1]erdb!$A$21</f>
        <v>2020</v>
      </c>
      <c r="C5" s="54">
        <f>[1]erdb!$A$22</f>
        <v>2021</v>
      </c>
      <c r="D5" s="54">
        <f>[1]erdb!$A$23</f>
        <v>2022</v>
      </c>
      <c r="E5" s="54">
        <f>[1]erdb!$A$24</f>
        <v>2023</v>
      </c>
      <c r="F5" s="54"/>
      <c r="G5" s="54">
        <f>[1]itdb!$A$21</f>
        <v>2020</v>
      </c>
      <c r="H5" s="54">
        <f>[1]itdb!$A$22</f>
        <v>2021</v>
      </c>
      <c r="I5" s="54">
        <f>[1]itdb!$A$23</f>
        <v>2022</v>
      </c>
      <c r="J5" s="54">
        <f>[1]itdb!$A$24</f>
        <v>2023</v>
      </c>
    </row>
    <row r="6" spans="1:10" ht="27" customHeight="1" x14ac:dyDescent="0.35">
      <c r="A6" s="40" t="s">
        <v>26</v>
      </c>
      <c r="B6" s="41">
        <f>[1]erdb!$C$21</f>
        <v>-9.3260019705686084</v>
      </c>
      <c r="C6" s="41">
        <f>[1]erdb!$C$22</f>
        <v>7.2780463148543362</v>
      </c>
      <c r="D6" s="41">
        <f>[1]erdb!$C$23</f>
        <v>2.3820090958338147</v>
      </c>
      <c r="E6" s="41">
        <f>[1]erdb!$C$24</f>
        <v>2.7473660670530364</v>
      </c>
      <c r="F6" s="41"/>
      <c r="G6" s="41">
        <f>[1]itdb!$C$21</f>
        <v>-9.0256689277567794</v>
      </c>
      <c r="H6" s="41">
        <f>[1]itdb!$C$22</f>
        <v>6.6437901896619245</v>
      </c>
      <c r="I6" s="41">
        <f>[1]itdb!$C$23</f>
        <v>2.2492564774268864</v>
      </c>
      <c r="J6" s="41">
        <f>[1]itdb!$C$24</f>
        <v>2.5477475805607108</v>
      </c>
    </row>
    <row r="7" spans="1:10" ht="27" customHeight="1" x14ac:dyDescent="0.35">
      <c r="A7" s="36" t="s">
        <v>25</v>
      </c>
      <c r="B7" s="37">
        <f>[1]erdb!$F$21</f>
        <v>-9.4624445039629297</v>
      </c>
      <c r="C7" s="37">
        <f>[1]erdb!$F$22</f>
        <v>7.6413777682612816</v>
      </c>
      <c r="D7" s="37">
        <f>[1]erdb!$F$23</f>
        <v>3.1005615138387732</v>
      </c>
      <c r="E7" s="37">
        <f>[1]erdb!$F$24</f>
        <v>3.0491528163919979</v>
      </c>
      <c r="F7" s="37"/>
      <c r="G7" s="37">
        <f>[1]itdb!$F$21</f>
        <v>-8.8196488456846573</v>
      </c>
      <c r="H7" s="37">
        <f>[1]itdb!$F$22</f>
        <v>6.5240691981578225</v>
      </c>
      <c r="I7" s="37">
        <f>[1]itdb!$F$23</f>
        <v>2.7802199692341878</v>
      </c>
      <c r="J7" s="37">
        <f>[1]itdb!$F$24</f>
        <v>2.7288055519797183</v>
      </c>
    </row>
    <row r="8" spans="1:10" ht="27" customHeight="1" x14ac:dyDescent="0.35">
      <c r="A8" s="40" t="s">
        <v>130</v>
      </c>
      <c r="B8" s="41">
        <f>[1]erdb!$J$21</f>
        <v>-11.997708727418054</v>
      </c>
      <c r="C8" s="41">
        <f>[1]erdb!$J$22</f>
        <v>5.5283875456586529</v>
      </c>
      <c r="D8" s="41">
        <f>[1]erdb!$J$23</f>
        <v>2.2402433360276142</v>
      </c>
      <c r="E8" s="41">
        <f>[1]erdb!$J$24</f>
        <v>2.7771951200393552</v>
      </c>
      <c r="F8" s="41"/>
      <c r="G8" s="41">
        <f>[1]itdb!$J$21</f>
        <v>-11.462173680626165</v>
      </c>
      <c r="H8" s="41">
        <f>[1]itdb!$J$22</f>
        <v>5.3613033710263602</v>
      </c>
      <c r="I8" s="41">
        <f>[1]itdb!$J$23</f>
        <v>2.0733977345922971</v>
      </c>
      <c r="J8" s="41">
        <f>[1]itdb!$J$24</f>
        <v>2.6045358201239432</v>
      </c>
    </row>
    <row r="9" spans="1:10" ht="27" customHeight="1" x14ac:dyDescent="0.35">
      <c r="A9" s="36" t="s">
        <v>131</v>
      </c>
      <c r="B9" s="37">
        <f>[1]erdb!$L$21</f>
        <v>9.9750252084751523E-3</v>
      </c>
      <c r="C9" s="37">
        <f>[1]erdb!$L$22</f>
        <v>0.85119307249812426</v>
      </c>
      <c r="D9" s="37">
        <f>[1]erdb!$L$23</f>
        <v>1.5453502202185776</v>
      </c>
      <c r="E9" s="37">
        <f>[1]erdb!$L$24</f>
        <v>1.8489410177346954E-2</v>
      </c>
      <c r="F9" s="37"/>
      <c r="G9" s="37">
        <f>[1]itdb!$L$21</f>
        <v>1.2560962794561092E-3</v>
      </c>
      <c r="H9" s="37">
        <f>[1]itdb!$L$22</f>
        <v>0.67583258223802289</v>
      </c>
      <c r="I9" s="37">
        <f>[1]itdb!$L$23</f>
        <v>1.5775275556358936</v>
      </c>
      <c r="J9" s="37">
        <f>[1]itdb!$L$24</f>
        <v>4.02780655302859E-2</v>
      </c>
    </row>
    <row r="10" spans="1:10" ht="27" customHeight="1" x14ac:dyDescent="0.35">
      <c r="A10" s="40" t="s">
        <v>30</v>
      </c>
      <c r="B10" s="41">
        <f>[1]erdb!$K$21</f>
        <v>-9.1210982006714847</v>
      </c>
      <c r="C10" s="41">
        <f>[1]erdb!$K$22</f>
        <v>19.773202892013209</v>
      </c>
      <c r="D10" s="41">
        <f>[1]erdb!$K$23</f>
        <v>6.4805021962027087</v>
      </c>
      <c r="E10" s="41">
        <f>[1]erdb!$K$24</f>
        <v>5.8324209559221574</v>
      </c>
      <c r="F10" s="41"/>
      <c r="G10" s="41">
        <f>[1]itdb!$K$21</f>
        <v>-9.0831933645563971</v>
      </c>
      <c r="H10" s="41">
        <f>[1]itdb!$K$22</f>
        <v>17.027156255746956</v>
      </c>
      <c r="I10" s="41">
        <f>[1]itdb!$K$23</f>
        <v>6.0518098890871785</v>
      </c>
      <c r="J10" s="41">
        <f>[1]itdb!$K$24</f>
        <v>5.615186609474021</v>
      </c>
    </row>
    <row r="11" spans="1:10" ht="27" customHeight="1" x14ac:dyDescent="0.35">
      <c r="A11" s="36" t="s">
        <v>132</v>
      </c>
      <c r="B11" s="37">
        <f>[1]erdb!$H$21</f>
        <v>-4.0051643920081421</v>
      </c>
      <c r="C11" s="37">
        <f>[1]erdb!$H$22</f>
        <v>13.783463221503123</v>
      </c>
      <c r="D11" s="37">
        <f>[1]erdb!$H$23</f>
        <v>4.4881269748929364</v>
      </c>
      <c r="E11" s="37">
        <f>[1]erdb!$H$24</f>
        <v>4.2509321772370434</v>
      </c>
      <c r="F11" s="37"/>
      <c r="G11" s="37">
        <f>[1]itdb!$H$21</f>
        <v>-7.2163597961650954</v>
      </c>
      <c r="H11" s="37">
        <f>[1]itdb!$H$22</f>
        <v>12.16545746260087</v>
      </c>
      <c r="I11" s="37">
        <f>[1]itdb!$H$23</f>
        <v>4.8549028679525819</v>
      </c>
      <c r="J11" s="37">
        <f>[1]itdb!$H$24</f>
        <v>4.5936644627494028</v>
      </c>
    </row>
    <row r="12" spans="1:10" ht="27" customHeight="1" x14ac:dyDescent="0.35">
      <c r="A12" s="40" t="s">
        <v>133</v>
      </c>
      <c r="B12" s="41">
        <f>[1]erdb!$I$21</f>
        <v>-6.5554504765741655</v>
      </c>
      <c r="C12" s="41">
        <f>[1]erdb!$I$22</f>
        <v>11.478687939150078</v>
      </c>
      <c r="D12" s="41">
        <f>[1]erdb!$I$23</f>
        <v>3.4149424846398047</v>
      </c>
      <c r="E12" s="41">
        <f>[1]erdb!$I$24</f>
        <v>3.4675122294919758</v>
      </c>
      <c r="F12" s="41"/>
      <c r="G12" s="41">
        <f>[1]itdb!$I$21</f>
        <v>-8.7198490824693771</v>
      </c>
      <c r="H12" s="41">
        <f>[1]itdb!$I$22</f>
        <v>12.336458112520976</v>
      </c>
      <c r="I12" s="41">
        <f>[1]itdb!$I$23</f>
        <v>3.28163697440087</v>
      </c>
      <c r="J12" s="41">
        <f>[1]itdb!$I$24</f>
        <v>3.3533936987053981</v>
      </c>
    </row>
    <row r="13" spans="1:10" ht="27" customHeight="1" x14ac:dyDescent="0.35">
      <c r="A13" s="58" t="s">
        <v>134</v>
      </c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27" customHeight="1" x14ac:dyDescent="0.35">
      <c r="A14" s="40" t="s">
        <v>58</v>
      </c>
      <c r="B14" s="41">
        <f>[1]erdb!$R$21</f>
        <v>-3.5284732449680889</v>
      </c>
      <c r="C14" s="41">
        <f>[1]erdb!$R$22</f>
        <v>-2.3634527781036252</v>
      </c>
      <c r="D14" s="41">
        <f>[1]erdb!$R$23</f>
        <v>4.8913510375347968E-2</v>
      </c>
      <c r="E14" s="41">
        <f>[1]erdb!$R$24</f>
        <v>0.64765497381451542</v>
      </c>
      <c r="F14" s="41"/>
      <c r="G14" s="41">
        <f>[1]itdb!$R$21</f>
        <v>-4.7383271138618399</v>
      </c>
      <c r="H14" s="41">
        <f>[1]itdb!$R$22</f>
        <v>-0.78664424571326386</v>
      </c>
      <c r="I14" s="41">
        <f>[1]itdb!$R$23</f>
        <v>-0.73097566142998893</v>
      </c>
      <c r="J14" s="41">
        <f>[1]itdb!$R$24</f>
        <v>1.1229160323930953</v>
      </c>
    </row>
    <row r="15" spans="1:10" ht="27" customHeight="1" x14ac:dyDescent="0.35">
      <c r="A15" s="36" t="s">
        <v>59</v>
      </c>
      <c r="B15" s="37">
        <f>[1]erdb!$S$21</f>
        <v>-11.219079692055335</v>
      </c>
      <c r="C15" s="37">
        <f>[1]erdb!$S$22</f>
        <v>11.859477762842751</v>
      </c>
      <c r="D15" s="37">
        <f>[1]erdb!$S$23</f>
        <v>-1.7091213338704669E-2</v>
      </c>
      <c r="E15" s="37">
        <f>[1]erdb!$S$24</f>
        <v>2.6772507304448467</v>
      </c>
      <c r="F15" s="37"/>
      <c r="G15" s="37">
        <f>[1]itdb!$S$21</f>
        <v>-11.150132241309919</v>
      </c>
      <c r="H15" s="37">
        <f>[1]itdb!$S$22</f>
        <v>11.868942435869002</v>
      </c>
      <c r="I15" s="37">
        <f>[1]itdb!$S$23</f>
        <v>-0.60110155841757162</v>
      </c>
      <c r="J15" s="37">
        <f>[1]itdb!$S$24</f>
        <v>2.4041241256944845</v>
      </c>
    </row>
    <row r="16" spans="1:10" ht="27" customHeight="1" x14ac:dyDescent="0.35">
      <c r="A16" s="40" t="s">
        <v>60</v>
      </c>
      <c r="B16" s="41">
        <f>[1]erdb!$T$21</f>
        <v>-5.0235983981693373</v>
      </c>
      <c r="C16" s="41">
        <f>[1]erdb!$T$22</f>
        <v>22.055725108968339</v>
      </c>
      <c r="D16" s="41">
        <f>[1]erdb!$T$23</f>
        <v>8.635256744103593</v>
      </c>
      <c r="E16" s="41">
        <f>[1]erdb!$T$24</f>
        <v>5.8526597732193153</v>
      </c>
      <c r="F16" s="41"/>
      <c r="G16" s="41">
        <f>[1]itdb!$T$21</f>
        <v>-6.3447614241791239</v>
      </c>
      <c r="H16" s="41">
        <f>[1]itdb!$T$22</f>
        <v>21.269494204013117</v>
      </c>
      <c r="I16" s="41">
        <f>[1]itdb!$T$23</f>
        <v>8.5556619828572877</v>
      </c>
      <c r="J16" s="41">
        <f>[1]itdb!$T$24</f>
        <v>5.8139636233557335</v>
      </c>
    </row>
    <row r="17" spans="1:10" ht="27" customHeight="1" x14ac:dyDescent="0.35">
      <c r="A17" s="36" t="s">
        <v>61</v>
      </c>
      <c r="B17" s="37">
        <f>[1]erdb!$U$21</f>
        <v>-8.6759216703678135</v>
      </c>
      <c r="C17" s="37">
        <f>[1]erdb!$U$22</f>
        <v>4.7179348973394486</v>
      </c>
      <c r="D17" s="37">
        <f>[1]erdb!$U$23</f>
        <v>3.0141419633628042</v>
      </c>
      <c r="E17" s="37">
        <f>[1]erdb!$U$24</f>
        <v>2.5119252863022856</v>
      </c>
      <c r="F17" s="37"/>
      <c r="G17" s="37">
        <f>[1]itdb!$U$21</f>
        <v>-8.4895667734943618</v>
      </c>
      <c r="H17" s="37">
        <f>[1]itdb!$U$22</f>
        <v>4.492210882210923</v>
      </c>
      <c r="I17" s="37">
        <f>[1]itdb!$U$23</f>
        <v>2.6342299552108095</v>
      </c>
      <c r="J17" s="37">
        <f>[1]itdb!$U$24</f>
        <v>2.2925356163194355</v>
      </c>
    </row>
    <row r="18" spans="1:10" ht="27" customHeight="1" x14ac:dyDescent="0.35">
      <c r="A18" s="40" t="s">
        <v>62</v>
      </c>
      <c r="B18" s="41">
        <f>[1]erdb!$V$21</f>
        <v>-9.1111552006348902</v>
      </c>
      <c r="C18" s="41">
        <f>[1]erdb!$V$22</f>
        <v>7.1800014393903933</v>
      </c>
      <c r="D18" s="41">
        <f>[1]erdb!$V$23</f>
        <v>2.3560887808914632</v>
      </c>
      <c r="E18" s="41">
        <f>[1]erdb!$V$24</f>
        <v>2.684126406822096</v>
      </c>
      <c r="F18" s="41"/>
      <c r="G18" s="41">
        <f>[1]itdb!$V$21</f>
        <v>-8.8412942073394341</v>
      </c>
      <c r="H18" s="41">
        <f>[1]itdb!$V$22</f>
        <v>6.5504708927822453</v>
      </c>
      <c r="I18" s="41">
        <f>[1]itdb!$V$23</f>
        <v>2.2065668718830755</v>
      </c>
      <c r="J18" s="41">
        <f>[1]itdb!$V$24</f>
        <v>2.4826716644361424</v>
      </c>
    </row>
    <row r="19" spans="1:10" ht="3.9" customHeight="1" thickBot="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0" ht="3" customHeight="1" x14ac:dyDescent="0.2"/>
    <row r="21" spans="1:10" ht="15" customHeight="1" x14ac:dyDescent="0.2">
      <c r="A21" s="7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>
      <selection activeCell="Q36" sqref="Q36"/>
    </sheetView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54">
        <f>[1]erdb!$A$21</f>
        <v>2020</v>
      </c>
      <c r="C5" s="54">
        <f>[1]erdb!$A$22</f>
        <v>2021</v>
      </c>
      <c r="D5" s="54">
        <f>[1]erdb!$A$23</f>
        <v>2022</v>
      </c>
      <c r="E5" s="54">
        <f>[1]erdb!$A$24</f>
        <v>2023</v>
      </c>
      <c r="F5" s="54"/>
      <c r="G5" s="54">
        <f>[1]itdb!$A$21</f>
        <v>2020</v>
      </c>
      <c r="H5" s="54">
        <f>[1]itdb!$A$22</f>
        <v>2021</v>
      </c>
      <c r="I5" s="54">
        <f>[1]itdb!$A$23</f>
        <v>2022</v>
      </c>
      <c r="J5" s="54">
        <f>[1]itdb!$A$24</f>
        <v>2023</v>
      </c>
    </row>
    <row r="6" spans="1:10" ht="22.95" customHeight="1" x14ac:dyDescent="0.35">
      <c r="A6" s="58" t="s">
        <v>16</v>
      </c>
      <c r="B6" s="59"/>
      <c r="C6" s="59"/>
      <c r="D6" s="59"/>
      <c r="E6" s="59"/>
      <c r="F6" s="60"/>
      <c r="G6" s="59"/>
      <c r="H6" s="59"/>
      <c r="I6" s="59"/>
      <c r="J6" s="59"/>
    </row>
    <row r="7" spans="1:10" ht="22.95" customHeight="1" x14ac:dyDescent="0.35">
      <c r="A7" s="40" t="s">
        <v>58</v>
      </c>
      <c r="B7" s="41">
        <f>[1]erdb!$AJ$21</f>
        <v>0.7583686021152003</v>
      </c>
      <c r="C7" s="41">
        <f>[1]erdb!$AJ$22</f>
        <v>-2.890504217013401</v>
      </c>
      <c r="D7" s="41">
        <f>[1]erdb!$AJ$23</f>
        <v>-6.5142647775760292</v>
      </c>
      <c r="E7" s="41">
        <f>[1]erdb!$AJ$24</f>
        <v>-0.96328888669796608</v>
      </c>
      <c r="F7" s="61"/>
      <c r="G7" s="41">
        <f>[1]itdb!$AJ$21</f>
        <v>-2.0432692307692291</v>
      </c>
      <c r="H7" s="41">
        <f>[1]itdb!$AJ$22</f>
        <v>2.9693251533742249</v>
      </c>
      <c r="I7" s="41">
        <f>[1]itdb!$AJ$23</f>
        <v>-5.2406557832856642</v>
      </c>
      <c r="J7" s="41">
        <f>[1]itdb!$AJ$24</f>
        <v>0.42369175422534155</v>
      </c>
    </row>
    <row r="8" spans="1:10" ht="22.95" customHeight="1" x14ac:dyDescent="0.35">
      <c r="A8" s="36" t="s">
        <v>59</v>
      </c>
      <c r="B8" s="37">
        <f>[1]erdb!$AK$21</f>
        <v>-11.574181146128193</v>
      </c>
      <c r="C8" s="37">
        <f>[1]erdb!$AK$22</f>
        <v>12.015910564683697</v>
      </c>
      <c r="D8" s="37">
        <f>[1]erdb!$AK$23</f>
        <v>0.17382102883733985</v>
      </c>
      <c r="E8" s="37">
        <f>[1]erdb!$AK$24</f>
        <v>1.782928181193788</v>
      </c>
      <c r="F8" s="60"/>
      <c r="G8" s="37">
        <f>[1]itdb!$AK$21</f>
        <v>-10.747825161616431</v>
      </c>
      <c r="H8" s="37">
        <f>[1]itdb!$AK$22</f>
        <v>10.402694566156967</v>
      </c>
      <c r="I8" s="37">
        <f>[1]itdb!$AK$23</f>
        <v>-0.36564261080253013</v>
      </c>
      <c r="J8" s="37">
        <f>[1]itdb!$AK$24</f>
        <v>1.3687969260901545</v>
      </c>
    </row>
    <row r="9" spans="1:10" ht="22.95" customHeight="1" x14ac:dyDescent="0.35">
      <c r="A9" s="40" t="s">
        <v>60</v>
      </c>
      <c r="B9" s="41">
        <f>[1]erdb!$AL$21</f>
        <v>-7.520598370329945</v>
      </c>
      <c r="C9" s="41">
        <f>[1]erdb!$AL$22</f>
        <v>21.415159883424973</v>
      </c>
      <c r="D9" s="41">
        <f>[1]erdb!$AL$23</f>
        <v>1.2542059437407493</v>
      </c>
      <c r="E9" s="41">
        <f>[1]erdb!$AL$24</f>
        <v>2.6504230396485973</v>
      </c>
      <c r="F9" s="61"/>
      <c r="G9" s="41">
        <f>[1]itdb!$AL$21</f>
        <v>-8.7836931741987367</v>
      </c>
      <c r="H9" s="41">
        <f>[1]itdb!$AL$22</f>
        <v>18.920905615995288</v>
      </c>
      <c r="I9" s="41">
        <f>[1]itdb!$AL$23</f>
        <v>0.88988116394430605</v>
      </c>
      <c r="J9" s="41">
        <f>[1]itdb!$AL$24</f>
        <v>2.3104683054785413</v>
      </c>
    </row>
    <row r="10" spans="1:10" ht="22.95" customHeight="1" x14ac:dyDescent="0.35">
      <c r="A10" s="36" t="s">
        <v>61</v>
      </c>
      <c r="B10" s="37">
        <f>[1]erdb!$AM$21</f>
        <v>-11.132905421098382</v>
      </c>
      <c r="C10" s="37">
        <f>[1]erdb!$AM$22</f>
        <v>5.9176249929064229</v>
      </c>
      <c r="D10" s="37">
        <f>[1]erdb!$AM$23</f>
        <v>2.7006156830383654</v>
      </c>
      <c r="E10" s="37">
        <f>[1]erdb!$AM$24</f>
        <v>2.980359426243484</v>
      </c>
      <c r="F10" s="60"/>
      <c r="G10" s="37">
        <f>[1]itdb!$AM$21</f>
        <v>-10.901720667857241</v>
      </c>
      <c r="H10" s="37">
        <f>[1]itdb!$AM$22</f>
        <v>6.3300160350225232</v>
      </c>
      <c r="I10" s="37">
        <f>[1]itdb!$AM$23</f>
        <v>2.4855374064576496</v>
      </c>
      <c r="J10" s="37">
        <f>[1]itdb!$AM$24</f>
        <v>2.7987496797210021</v>
      </c>
    </row>
    <row r="11" spans="1:10" ht="22.95" customHeight="1" x14ac:dyDescent="0.35">
      <c r="A11" s="40" t="s">
        <v>62</v>
      </c>
      <c r="B11" s="41">
        <f>[1]erdb!$AN$21</f>
        <v>-10.499858893136393</v>
      </c>
      <c r="C11" s="41">
        <f>[1]erdb!$AN$22</f>
        <v>7.6513800638080331</v>
      </c>
      <c r="D11" s="41">
        <f>[1]erdb!$AN$23</f>
        <v>1.6567734834435743</v>
      </c>
      <c r="E11" s="41">
        <f>[1]erdb!$AN$24</f>
        <v>2.5459394126598145</v>
      </c>
      <c r="F11" s="61"/>
      <c r="G11" s="41">
        <f>[1]itdb!$AN$21</f>
        <v>-10.288853534851338</v>
      </c>
      <c r="H11" s="41">
        <f>[1]itdb!$AN$22</f>
        <v>7.5623227760998279</v>
      </c>
      <c r="I11" s="41">
        <f>[1]itdb!$AN$23</f>
        <v>1.5037088673150345</v>
      </c>
      <c r="J11" s="41">
        <f>[1]itdb!$AN$24</f>
        <v>2.4219889205443934</v>
      </c>
    </row>
    <row r="12" spans="1:10" ht="22.95" customHeight="1" x14ac:dyDescent="0.35">
      <c r="A12" s="58" t="s">
        <v>48</v>
      </c>
      <c r="B12" s="37"/>
      <c r="C12" s="37"/>
      <c r="D12" s="37"/>
      <c r="E12" s="37"/>
      <c r="F12" s="36"/>
      <c r="G12" s="37"/>
      <c r="H12" s="37"/>
      <c r="I12" s="37"/>
      <c r="J12" s="37"/>
    </row>
    <row r="13" spans="1:10" ht="22.95" customHeight="1" x14ac:dyDescent="0.35">
      <c r="A13" s="40" t="s">
        <v>38</v>
      </c>
      <c r="B13" s="41">
        <f>[1]erdb!$AC$21</f>
        <v>-2.5927213075537026</v>
      </c>
      <c r="C13" s="41">
        <f>[1]erdb!$AC$22</f>
        <v>0.15858250934261964</v>
      </c>
      <c r="D13" s="41">
        <f>[1]erdb!$AC$23</f>
        <v>0.93621575123763456</v>
      </c>
      <c r="E13" s="41">
        <f>[1]erdb!$AC$24</f>
        <v>1.0550459538439583</v>
      </c>
      <c r="F13" s="40"/>
      <c r="G13" s="41">
        <f>[1]itdb!$AC$21</f>
        <v>-3.7555009798959205</v>
      </c>
      <c r="H13" s="41">
        <f>[1]itdb!$AC$22</f>
        <v>0.95039955359572659</v>
      </c>
      <c r="I13" s="41">
        <f>[1]itdb!$AC$23</f>
        <v>1.0693629730399445</v>
      </c>
      <c r="J13" s="41">
        <f>[1]itdb!$AC$24</f>
        <v>1.1118687043399023</v>
      </c>
    </row>
    <row r="14" spans="1:10" ht="22.95" customHeight="1" x14ac:dyDescent="0.35">
      <c r="A14" s="36" t="s">
        <v>37</v>
      </c>
      <c r="B14" s="37">
        <f>[1]erdb!$AB$21</f>
        <v>-2.9503650521319869</v>
      </c>
      <c r="C14" s="37">
        <f>[1]erdb!$AB$22</f>
        <v>0.62074146952511011</v>
      </c>
      <c r="D14" s="37">
        <f>[1]erdb!$AB$23</f>
        <v>0.77552115999302007</v>
      </c>
      <c r="E14" s="37">
        <f>[1]erdb!$AB$24</f>
        <v>1.275450762086705</v>
      </c>
      <c r="F14" s="36"/>
      <c r="G14" s="37">
        <f>[1]itdb!$AB$21</f>
        <v>-3.1335618550109801</v>
      </c>
      <c r="H14" s="37">
        <f>[1]itdb!$AB$22</f>
        <v>0.75361205918671459</v>
      </c>
      <c r="I14" s="37">
        <f>[1]itdb!$AB$23</f>
        <v>0.6237088673150426</v>
      </c>
      <c r="J14" s="37">
        <f>[1]itdb!$AB$24</f>
        <v>1.1519889205444001</v>
      </c>
    </row>
    <row r="15" spans="1:10" ht="22.95" customHeight="1" x14ac:dyDescent="0.35">
      <c r="A15" s="40" t="s">
        <v>54</v>
      </c>
      <c r="B15" s="41">
        <f>[1]erdb!$AO$21</f>
        <v>72.453171462682093</v>
      </c>
      <c r="C15" s="41">
        <f>[1]erdb!$AO$22</f>
        <v>72.40805618552838</v>
      </c>
      <c r="D15" s="41">
        <f>[1]erdb!$AO$23</f>
        <v>73.039325407885443</v>
      </c>
      <c r="E15" s="41">
        <f>[1]erdb!$AO$24</f>
        <v>73.753303554980974</v>
      </c>
      <c r="F15" s="40"/>
      <c r="G15" s="41">
        <f>[1]itdb!$AO$21</f>
        <v>63.377973137534823</v>
      </c>
      <c r="H15" s="41">
        <f>[1]itdb!$AO$22</f>
        <v>64.342459067242345</v>
      </c>
      <c r="I15" s="41">
        <f>[1]itdb!$AO$23</f>
        <v>65.293622104524971</v>
      </c>
      <c r="J15" s="41">
        <f>[1]itdb!$AO$24</f>
        <v>66.293029819166435</v>
      </c>
    </row>
    <row r="16" spans="1:10" ht="22.95" customHeight="1" x14ac:dyDescent="0.35">
      <c r="A16" s="36" t="s">
        <v>55</v>
      </c>
      <c r="B16" s="37">
        <f>[1]erdb!$AP$21</f>
        <v>68.201310315481066</v>
      </c>
      <c r="C16" s="37">
        <f>[1]erdb!$AP$22</f>
        <v>68.473346045974296</v>
      </c>
      <c r="D16" s="37">
        <f>[1]erdb!$AP$23</f>
        <v>68.960348841202162</v>
      </c>
      <c r="E16" s="37">
        <f>[1]erdb!$AP$24</f>
        <v>69.786329275893848</v>
      </c>
      <c r="F16" s="36"/>
      <c r="G16" s="37">
        <f>[1]itdb!$AP$21</f>
        <v>57.470792638959665</v>
      </c>
      <c r="H16" s="37">
        <f>[1]itdb!$AP$22</f>
        <v>58.23164762589181</v>
      </c>
      <c r="I16" s="37">
        <f>[1]itdb!$AP$23</f>
        <v>58.831913939602686</v>
      </c>
      <c r="J16" s="37">
        <f>[1]itdb!$AP$24</f>
        <v>59.756117667840847</v>
      </c>
    </row>
    <row r="17" spans="1:10" ht="22.95" customHeight="1" x14ac:dyDescent="0.35">
      <c r="A17" s="40" t="s">
        <v>42</v>
      </c>
      <c r="B17" s="41">
        <f>[1]erdb!$AQ$21</f>
        <v>5.868426545539152</v>
      </c>
      <c r="C17" s="41">
        <f>[1]erdb!$AQ$22</f>
        <v>5.4340778455263656</v>
      </c>
      <c r="D17" s="41">
        <f>[1]erdb!$AQ$23</f>
        <v>5.5846306683480291</v>
      </c>
      <c r="E17" s="41">
        <f>[1]erdb!$AQ$24</f>
        <v>5.3787072414049213</v>
      </c>
      <c r="F17" s="40"/>
      <c r="G17" s="41">
        <f>[1]itdb!$AQ$21</f>
        <v>9.3205576103801153</v>
      </c>
      <c r="H17" s="41">
        <f>[1]itdb!$AQ$22</f>
        <v>9.4973234314285513</v>
      </c>
      <c r="I17" s="41">
        <f>[1]itdb!$AQ$23</f>
        <v>9.8963849096594494</v>
      </c>
      <c r="J17" s="41">
        <f>[1]itdb!$AQ$24</f>
        <v>9.8606326625241341</v>
      </c>
    </row>
    <row r="18" spans="1:10" ht="22.95" customHeight="1" x14ac:dyDescent="0.35">
      <c r="A18" s="58" t="s">
        <v>18</v>
      </c>
      <c r="B18" s="37"/>
      <c r="C18" s="37"/>
      <c r="D18" s="37"/>
      <c r="E18" s="37"/>
      <c r="F18" s="36"/>
      <c r="G18" s="37"/>
      <c r="H18" s="37"/>
      <c r="I18" s="37"/>
      <c r="J18" s="37"/>
    </row>
    <row r="19" spans="1:10" ht="22.95" customHeight="1" x14ac:dyDescent="0.35">
      <c r="A19" s="40" t="s">
        <v>135</v>
      </c>
      <c r="B19" s="41">
        <f>[1]erdb!$AR$21</f>
        <v>-3.7243872964437763</v>
      </c>
      <c r="C19" s="41">
        <f>[1]erdb!$AR$22</f>
        <v>4.7458249416444387</v>
      </c>
      <c r="D19" s="41">
        <f>[1]erdb!$AR$23</f>
        <v>3.8321367582917487</v>
      </c>
      <c r="E19" s="41">
        <f>[1]erdb!$AR$24</f>
        <v>4.0753015886423993</v>
      </c>
      <c r="F19" s="40"/>
      <c r="G19" s="41">
        <f>[1]itdb!$AR$21</f>
        <v>-2.6119963799355661</v>
      </c>
      <c r="H19" s="41">
        <f>[1]itdb!$AR$22</f>
        <v>3.6899351659981816</v>
      </c>
      <c r="I19" s="41">
        <f>[1]itdb!$AR$23</f>
        <v>3.5732111905629527</v>
      </c>
      <c r="J19" s="41">
        <f>[1]itdb!$AR$24</f>
        <v>3.8323917318547451</v>
      </c>
    </row>
    <row r="20" spans="1:10" ht="22.95" customHeight="1" x14ac:dyDescent="0.35">
      <c r="A20" s="36" t="s">
        <v>56</v>
      </c>
      <c r="B20" s="37">
        <f>[1]erdb!$AW$21</f>
        <v>120.18018583421438</v>
      </c>
      <c r="C20" s="37">
        <f>[1]erdb!$AW$22</f>
        <v>121.06460464687744</v>
      </c>
      <c r="D20" s="37">
        <f>[1]erdb!$AW$23</f>
        <v>121.37324632717336</v>
      </c>
      <c r="E20" s="37">
        <f>[1]erdb!$AW$24</f>
        <v>121.32258053131564</v>
      </c>
      <c r="F20" s="36"/>
      <c r="G20" s="37">
        <f>[1]itdb!$AS$21</f>
        <v>23.842124941497651</v>
      </c>
      <c r="H20" s="37">
        <f>[1]itdb!$AS$22</f>
        <v>25.545371237285345</v>
      </c>
      <c r="I20" s="37">
        <f>[1]itdb!$AS$23</f>
        <v>26.201259232995554</v>
      </c>
      <c r="J20" s="37">
        <f>[1]itdb!$AS$24</f>
        <v>26.924521036833532</v>
      </c>
    </row>
    <row r="21" spans="1:10" ht="3.9" customHeight="1" thickBot="1" x14ac:dyDescent="0.25">
      <c r="A21" s="56"/>
      <c r="B21" s="56"/>
      <c r="C21" s="56"/>
      <c r="D21" s="56"/>
      <c r="E21" s="56"/>
      <c r="F21" s="56"/>
      <c r="G21" s="56"/>
      <c r="H21" s="56"/>
      <c r="I21" s="56"/>
      <c r="J21" s="56"/>
    </row>
    <row r="22" spans="1:10" ht="3" customHeight="1" x14ac:dyDescent="0.2"/>
    <row r="23" spans="1:10" ht="12" customHeight="1" x14ac:dyDescent="0.2">
      <c r="A23" s="57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va1</vt:lpstr>
      <vt:lpstr>t1</vt:lpstr>
      <vt:lpstr>t2</vt:lpstr>
      <vt:lpstr>va2</vt:lpstr>
      <vt:lpstr>x</vt:lpstr>
      <vt:lpstr>m</vt:lpstr>
      <vt:lpstr>ul1</vt:lpstr>
      <vt:lpstr>ul2</vt:lpstr>
      <vt:lpstr>ml</vt:lpstr>
      <vt:lpstr>is</vt:lpstr>
      <vt:lpstr>ucer</vt:lpstr>
      <vt:lpstr>db</vt:lpstr>
      <vt:lpstr>dbinr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2022-04-27T15:25:39Z</cp:lastPrinted>
  <dcterms:created xsi:type="dcterms:W3CDTF">2015-09-18T10:22:16Z</dcterms:created>
  <dcterms:modified xsi:type="dcterms:W3CDTF">2022-04-27T15:28:59Z</dcterms:modified>
</cp:coreProperties>
</file>