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968" yWindow="2052" windowWidth="19896" windowHeight="15552" tabRatio="861"/>
  </bookViews>
  <sheets>
    <sheet name="cov" sheetId="76" r:id="rId1"/>
    <sheet name="idx" sheetId="125" r:id="rId2"/>
    <sheet name="w" sheetId="155" r:id="rId3"/>
    <sheet name="e" sheetId="127" r:id="rId4"/>
    <sheet name="n1" sheetId="154" r:id="rId5"/>
    <sheet name="n2" sheetId="129" r:id="rId6"/>
    <sheet name="rpil" sheetId="130" r:id="rId7"/>
    <sheet name="rt1" sheetId="131" r:id="rId8"/>
    <sheet name="rt2" sheetId="132" r:id="rId9"/>
    <sheet name="rce" sheetId="133" r:id="rId10"/>
    <sheet name="rva" sheetId="134" r:id="rId11"/>
    <sheet name="rx" sheetId="135" r:id="rId12"/>
    <sheet name="rm" sheetId="136" r:id="rId13"/>
    <sheet name="rul1" sheetId="137" r:id="rId14"/>
    <sheet name="rul2" sheetId="138" r:id="rId15"/>
    <sheet name="rml" sheetId="139" r:id="rId16"/>
    <sheet name="va1" sheetId="142" r:id="rId17"/>
    <sheet name="t1" sheetId="143" r:id="rId18"/>
    <sheet name="t2" sheetId="144" r:id="rId19"/>
    <sheet name="va2" sheetId="145" r:id="rId20"/>
    <sheet name="x" sheetId="146" r:id="rId21"/>
    <sheet name="m" sheetId="147" r:id="rId22"/>
    <sheet name="ul1" sheetId="148" r:id="rId23"/>
    <sheet name="ul2" sheetId="149" r:id="rId24"/>
    <sheet name="ml" sheetId="150" r:id="rId25"/>
    <sheet name="is" sheetId="151" r:id="rId26"/>
    <sheet name="ucer" sheetId="140" r:id="rId27"/>
    <sheet name="db" sheetId="13" r:id="rId28"/>
    <sheet name="dbinr" sheetId="141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55" l="1"/>
  <c r="A57" i="155"/>
  <c r="A1" i="155"/>
  <c r="A57" i="154" l="1"/>
  <c r="A56" i="154"/>
  <c r="A1" i="154"/>
  <c r="A56" i="151"/>
  <c r="A1" i="151"/>
  <c r="A57" i="150"/>
  <c r="A56" i="150"/>
  <c r="A1" i="150"/>
  <c r="A57" i="149"/>
  <c r="A1" i="149"/>
  <c r="A57" i="148"/>
  <c r="A1" i="148"/>
  <c r="A57" i="147"/>
  <c r="A1" i="147"/>
  <c r="A57" i="146"/>
  <c r="A1" i="146"/>
  <c r="A57" i="145"/>
  <c r="A1" i="145"/>
  <c r="A20" i="144"/>
  <c r="A19" i="144"/>
  <c r="A1" i="144"/>
  <c r="A23" i="143"/>
  <c r="A22" i="143"/>
  <c r="A1" i="143"/>
  <c r="A57" i="142"/>
  <c r="A1" i="142"/>
  <c r="F3" i="141"/>
  <c r="E3" i="141"/>
  <c r="D3" i="141"/>
  <c r="C3" i="141"/>
  <c r="B3" i="141"/>
  <c r="A58" i="139"/>
  <c r="A57" i="139"/>
  <c r="A1" i="139"/>
  <c r="A58" i="138"/>
  <c r="A1" i="138"/>
  <c r="A57" i="137"/>
  <c r="A1" i="137"/>
  <c r="A57" i="136"/>
  <c r="A1" i="136"/>
  <c r="A57" i="135"/>
  <c r="A1" i="135"/>
  <c r="A57" i="134"/>
  <c r="A1" i="134"/>
  <c r="A57" i="133"/>
  <c r="A1" i="133"/>
  <c r="A25" i="132"/>
  <c r="A24" i="132"/>
  <c r="A23" i="132"/>
  <c r="A1" i="132"/>
  <c r="A22" i="131"/>
  <c r="A21" i="131"/>
  <c r="A1" i="131"/>
  <c r="A57" i="130"/>
  <c r="A1" i="130"/>
  <c r="B24" i="129"/>
  <c r="B23" i="129"/>
  <c r="G20" i="129"/>
  <c r="F20" i="129"/>
  <c r="E20" i="129"/>
  <c r="D20" i="129"/>
  <c r="C20" i="129"/>
  <c r="B20" i="129"/>
  <c r="G19" i="129"/>
  <c r="F19" i="129"/>
  <c r="E19" i="129"/>
  <c r="D19" i="129"/>
  <c r="C19" i="129"/>
  <c r="B19" i="129"/>
  <c r="G18" i="129"/>
  <c r="F18" i="129"/>
  <c r="E18" i="129"/>
  <c r="D18" i="129"/>
  <c r="C18" i="129"/>
  <c r="B18" i="129"/>
  <c r="G17" i="129"/>
  <c r="F17" i="129"/>
  <c r="E17" i="129"/>
  <c r="D17" i="129"/>
  <c r="C17" i="129"/>
  <c r="B17" i="129"/>
  <c r="G16" i="129"/>
  <c r="F16" i="129"/>
  <c r="E16" i="129"/>
  <c r="D16" i="129"/>
  <c r="C16" i="129"/>
  <c r="B16" i="129"/>
  <c r="G15" i="129"/>
  <c r="F15" i="129"/>
  <c r="E15" i="129"/>
  <c r="D15" i="129"/>
  <c r="C15" i="129"/>
  <c r="B15" i="129"/>
  <c r="G14" i="129"/>
  <c r="F14" i="129"/>
  <c r="E14" i="129"/>
  <c r="D14" i="129"/>
  <c r="C14" i="129"/>
  <c r="B14" i="129"/>
  <c r="G13" i="129"/>
  <c r="F13" i="129"/>
  <c r="E13" i="129"/>
  <c r="D13" i="129"/>
  <c r="C13" i="129"/>
  <c r="B13" i="129"/>
  <c r="G12" i="129"/>
  <c r="F12" i="129"/>
  <c r="E12" i="129"/>
  <c r="D12" i="129"/>
  <c r="C12" i="129"/>
  <c r="B12" i="129"/>
  <c r="G11" i="129"/>
  <c r="F11" i="129"/>
  <c r="E11" i="129"/>
  <c r="D11" i="129"/>
  <c r="C11" i="129"/>
  <c r="B11" i="129"/>
  <c r="G10" i="129"/>
  <c r="F10" i="129"/>
  <c r="E10" i="129"/>
  <c r="D10" i="129"/>
  <c r="C10" i="129"/>
  <c r="B10" i="129"/>
  <c r="G9" i="129"/>
  <c r="F9" i="129"/>
  <c r="E9" i="129"/>
  <c r="D9" i="129"/>
  <c r="C9" i="129"/>
  <c r="B9" i="129"/>
  <c r="G8" i="129"/>
  <c r="F8" i="129"/>
  <c r="E8" i="129"/>
  <c r="D8" i="129"/>
  <c r="C8" i="129"/>
  <c r="B8" i="129"/>
  <c r="G7" i="129"/>
  <c r="F7" i="129"/>
  <c r="E7" i="129"/>
  <c r="D7" i="129"/>
  <c r="C7" i="129"/>
  <c r="B7" i="129"/>
  <c r="G6" i="129"/>
  <c r="F6" i="129"/>
  <c r="E6" i="129"/>
  <c r="D6" i="129"/>
  <c r="C6" i="129"/>
  <c r="B6" i="129"/>
  <c r="G5" i="129"/>
  <c r="F5" i="129"/>
  <c r="E5" i="129"/>
  <c r="D5" i="129"/>
  <c r="C5" i="129"/>
  <c r="B5" i="129"/>
  <c r="G3" i="129"/>
  <c r="F3" i="129"/>
  <c r="E3" i="129"/>
  <c r="D3" i="129"/>
  <c r="C3" i="129"/>
  <c r="A1" i="129"/>
  <c r="A57" i="127"/>
  <c r="A56" i="127"/>
  <c r="A1" i="127"/>
  <c r="F31" i="125"/>
  <c r="F30" i="125"/>
  <c r="F29" i="125"/>
  <c r="F28" i="125"/>
  <c r="F27" i="125"/>
  <c r="F26" i="125"/>
  <c r="F25" i="125"/>
  <c r="F24" i="125"/>
  <c r="F23" i="125"/>
  <c r="F22" i="125"/>
  <c r="E21" i="125"/>
  <c r="F20" i="125"/>
  <c r="F19" i="125"/>
  <c r="F18" i="125"/>
  <c r="F17" i="125"/>
  <c r="F16" i="125"/>
  <c r="F15" i="125"/>
  <c r="F14" i="125"/>
  <c r="F13" i="125"/>
  <c r="F12" i="125"/>
  <c r="F11" i="125"/>
  <c r="E10" i="125"/>
  <c r="F9" i="125"/>
  <c r="F8" i="125"/>
  <c r="E7" i="125"/>
  <c r="F6" i="125"/>
  <c r="E5" i="125"/>
  <c r="F4" i="125"/>
  <c r="E3" i="125"/>
  <c r="H22" i="76" l="1"/>
  <c r="A22" i="76"/>
  <c r="AZ7" i="13"/>
  <c r="AT7" i="13"/>
  <c r="AS7" i="13"/>
  <c r="AY7" i="13"/>
  <c r="AX7" i="13"/>
  <c r="AW7" i="13"/>
  <c r="AV7" i="13"/>
  <c r="AU7" i="13"/>
  <c r="AQ7" i="13"/>
  <c r="AP7" i="13"/>
  <c r="AO7" i="13"/>
  <c r="Z7" i="13"/>
  <c r="Y7" i="13"/>
  <c r="X7" i="13"/>
  <c r="W7" i="13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D18" i="13" l="1"/>
  <c r="AD10" i="13"/>
  <c r="AD25" i="13"/>
  <c r="AD17" i="13"/>
  <c r="AD24" i="13"/>
  <c r="AD16" i="13"/>
  <c r="AD23" i="13"/>
  <c r="AD15" i="13"/>
  <c r="AD22" i="13"/>
  <c r="AD14" i="13"/>
  <c r="AD21" i="13"/>
  <c r="AD13" i="13"/>
  <c r="AD20" i="13"/>
  <c r="AD12" i="13"/>
  <c r="AD19" i="13"/>
  <c r="AD11" i="13"/>
  <c r="AD29" i="13" l="1"/>
  <c r="AD28" i="13"/>
  <c r="AD7" i="13" l="1"/>
  <c r="D7" i="13" l="1"/>
  <c r="V7" i="13"/>
  <c r="AB7" i="13"/>
  <c r="AN7" i="13"/>
  <c r="T7" i="13" l="1"/>
  <c r="AI4" i="13"/>
  <c r="AH4" i="13"/>
  <c r="AG4" i="13"/>
  <c r="AF4" i="13"/>
  <c r="AE4" i="13"/>
  <c r="Q7" i="13"/>
  <c r="R7" i="13"/>
  <c r="AK7" i="13"/>
  <c r="AF7" i="13"/>
  <c r="I7" i="13"/>
  <c r="P7" i="13"/>
  <c r="U7" i="13"/>
  <c r="AI7" i="13"/>
  <c r="H7" i="13"/>
  <c r="AL7" i="13"/>
  <c r="AC7" i="13"/>
  <c r="E7" i="13"/>
  <c r="AG7" i="13"/>
  <c r="AA7" i="13"/>
  <c r="M7" i="13"/>
  <c r="AR7" i="13"/>
  <c r="S7" i="13"/>
  <c r="AJ7" i="13"/>
  <c r="N7" i="13"/>
  <c r="AE7" i="13"/>
  <c r="AM7" i="13"/>
  <c r="O7" i="13"/>
  <c r="AH7" i="13"/>
  <c r="AU4" i="13"/>
  <c r="AM4" i="13"/>
  <c r="Z4" i="13"/>
  <c r="R4" i="13"/>
  <c r="E4" i="13"/>
  <c r="AT4" i="13"/>
  <c r="AL4" i="13"/>
  <c r="Y4" i="13"/>
  <c r="Q4" i="13"/>
  <c r="D4" i="13"/>
  <c r="AS4" i="13"/>
  <c r="AK4" i="13"/>
  <c r="X4" i="13"/>
  <c r="P4" i="13"/>
  <c r="A2" i="13"/>
  <c r="AD4" i="13"/>
  <c r="N4" i="13"/>
  <c r="AZ4" i="13"/>
  <c r="AR4" i="13"/>
  <c r="AJ4" i="13"/>
  <c r="W4" i="13"/>
  <c r="O4" i="13"/>
  <c r="AQ4" i="13"/>
  <c r="AX4" i="13"/>
  <c r="AP4" i="13"/>
  <c r="AC4" i="13"/>
  <c r="U4" i="13"/>
  <c r="M4" i="13"/>
  <c r="R8" i="13"/>
  <c r="AW4" i="13"/>
  <c r="AO4" i="13"/>
  <c r="AB4" i="13"/>
  <c r="T4" i="13"/>
  <c r="I4" i="13"/>
  <c r="AV4" i="13"/>
  <c r="AN4" i="13"/>
  <c r="AA4" i="13"/>
  <c r="S4" i="13"/>
  <c r="H4" i="13"/>
  <c r="AY4" i="13"/>
  <c r="V4" i="13"/>
  <c r="B3" i="143" l="1"/>
  <c r="B4" i="144"/>
  <c r="J3" i="143" l="1"/>
  <c r="G3" i="131"/>
  <c r="J4" i="144"/>
  <c r="G3" i="132"/>
  <c r="F3" i="143" l="1"/>
  <c r="B3" i="131"/>
  <c r="F4" i="144"/>
  <c r="B3" i="132"/>
  <c r="H8" i="131" l="1"/>
  <c r="H15" i="131"/>
  <c r="J10" i="143"/>
  <c r="K18" i="143"/>
  <c r="I10" i="132"/>
  <c r="J9" i="143"/>
  <c r="H14" i="131"/>
  <c r="H9" i="131"/>
  <c r="G13" i="132"/>
  <c r="I16" i="131"/>
  <c r="K11" i="143"/>
  <c r="J17" i="131"/>
  <c r="L12" i="143"/>
  <c r="G17" i="131"/>
  <c r="I10" i="131"/>
  <c r="G12" i="131"/>
  <c r="J19" i="143"/>
  <c r="H11" i="132"/>
  <c r="K13" i="143"/>
  <c r="I18" i="131"/>
  <c r="I11" i="132"/>
  <c r="K19" i="143"/>
  <c r="J8" i="144"/>
  <c r="H13" i="132"/>
  <c r="L9" i="144"/>
  <c r="J14" i="132"/>
  <c r="H11" i="131"/>
  <c r="J6" i="143"/>
  <c r="G16" i="131"/>
  <c r="J7" i="143"/>
  <c r="H12" i="131"/>
  <c r="L13" i="143"/>
  <c r="J18" i="131"/>
  <c r="I8" i="132"/>
  <c r="K16" i="143"/>
  <c r="I8" i="131"/>
  <c r="G19" i="132"/>
  <c r="L16" i="144"/>
  <c r="I19" i="132"/>
  <c r="K14" i="144"/>
  <c r="J9" i="132"/>
  <c r="L17" i="143"/>
  <c r="I15" i="131"/>
  <c r="K10" i="143"/>
  <c r="I11" i="131"/>
  <c r="K6" i="143"/>
  <c r="K17" i="143"/>
  <c r="I9" i="132"/>
  <c r="G16" i="132"/>
  <c r="I7" i="131"/>
  <c r="H15" i="132"/>
  <c r="J10" i="144"/>
  <c r="J16" i="132"/>
  <c r="L11" i="144"/>
  <c r="K12" i="144"/>
  <c r="I17" i="132"/>
  <c r="L15" i="143"/>
  <c r="J7" i="132"/>
  <c r="G7" i="132"/>
  <c r="J17" i="143"/>
  <c r="H9" i="132"/>
  <c r="G9" i="132"/>
  <c r="G10" i="131"/>
  <c r="L18" i="143"/>
  <c r="J10" i="132"/>
  <c r="K16" i="144"/>
  <c r="I9" i="131"/>
  <c r="H8" i="132"/>
  <c r="J16" i="143"/>
  <c r="L14" i="144"/>
  <c r="J19" i="132"/>
  <c r="G14" i="132"/>
  <c r="L19" i="143"/>
  <c r="J11" i="132"/>
  <c r="J7" i="131"/>
  <c r="I15" i="132"/>
  <c r="K10" i="144"/>
  <c r="G10" i="132"/>
  <c r="J16" i="131"/>
  <c r="L11" i="143"/>
  <c r="L12" i="144"/>
  <c r="J17" i="132"/>
  <c r="J12" i="143"/>
  <c r="H17" i="131"/>
  <c r="H10" i="131"/>
  <c r="L16" i="143"/>
  <c r="J8" i="132"/>
  <c r="J8" i="131"/>
  <c r="G18" i="131"/>
  <c r="J9" i="144"/>
  <c r="H14" i="132"/>
  <c r="K11" i="144"/>
  <c r="I16" i="132"/>
  <c r="J16" i="144"/>
  <c r="G20" i="132"/>
  <c r="G15" i="132"/>
  <c r="G16" i="144"/>
  <c r="J14" i="144"/>
  <c r="H19" i="132"/>
  <c r="I12" i="131"/>
  <c r="K7" i="143"/>
  <c r="K9" i="143"/>
  <c r="I14" i="131"/>
  <c r="K8" i="144"/>
  <c r="I13" i="132"/>
  <c r="H16" i="131"/>
  <c r="J11" i="143"/>
  <c r="J10" i="131"/>
  <c r="G17" i="132"/>
  <c r="H7" i="131"/>
  <c r="I7" i="132"/>
  <c r="K15" i="143"/>
  <c r="J20" i="132"/>
  <c r="L15" i="144"/>
  <c r="G15" i="131"/>
  <c r="F16" i="144"/>
  <c r="I20" i="132"/>
  <c r="K15" i="144"/>
  <c r="J15" i="131"/>
  <c r="L10" i="143"/>
  <c r="J9" i="131"/>
  <c r="L8" i="144"/>
  <c r="J13" i="132"/>
  <c r="G11" i="132"/>
  <c r="I14" i="132"/>
  <c r="K9" i="144"/>
  <c r="G9" i="131"/>
  <c r="J12" i="131"/>
  <c r="L7" i="143"/>
  <c r="G11" i="131"/>
  <c r="I17" i="131"/>
  <c r="K12" i="143"/>
  <c r="J15" i="143"/>
  <c r="H7" i="132"/>
  <c r="J12" i="144"/>
  <c r="H17" i="132"/>
  <c r="J13" i="143"/>
  <c r="H18" i="131"/>
  <c r="G8" i="132"/>
  <c r="G8" i="131"/>
  <c r="H20" i="132"/>
  <c r="J15" i="144"/>
  <c r="J11" i="131"/>
  <c r="L6" i="143"/>
  <c r="J11" i="144"/>
  <c r="H16" i="132"/>
  <c r="L9" i="143"/>
  <c r="J14" i="131"/>
  <c r="G14" i="131"/>
  <c r="J18" i="143"/>
  <c r="H10" i="132"/>
  <c r="J15" i="132"/>
  <c r="L10" i="144"/>
  <c r="G7" i="131"/>
  <c r="G16" i="143" l="1"/>
  <c r="D8" i="132"/>
  <c r="I6" i="131"/>
  <c r="C17" i="132"/>
  <c r="F12" i="144"/>
  <c r="D9" i="131"/>
  <c r="B12" i="131"/>
  <c r="B16" i="132"/>
  <c r="C7" i="131"/>
  <c r="F16" i="143"/>
  <c r="C8" i="132"/>
  <c r="G7" i="143"/>
  <c r="D12" i="131"/>
  <c r="B13" i="132"/>
  <c r="B11" i="132"/>
  <c r="B14" i="131"/>
  <c r="E18" i="131"/>
  <c r="H13" i="143"/>
  <c r="G6" i="131"/>
  <c r="C8" i="131"/>
  <c r="G13" i="143"/>
  <c r="D18" i="131"/>
  <c r="C10" i="131"/>
  <c r="D10" i="132"/>
  <c r="G18" i="143"/>
  <c r="B9" i="131"/>
  <c r="C11" i="132"/>
  <c r="F19" i="143"/>
  <c r="E19" i="132"/>
  <c r="H14" i="144"/>
  <c r="B7" i="132"/>
  <c r="F13" i="143"/>
  <c r="C18" i="131"/>
  <c r="G11" i="143"/>
  <c r="D16" i="131"/>
  <c r="B15" i="132"/>
  <c r="H11" i="143"/>
  <c r="E16" i="131"/>
  <c r="H7" i="143"/>
  <c r="E12" i="131"/>
  <c r="G15" i="144"/>
  <c r="H16" i="144"/>
  <c r="B8" i="131"/>
  <c r="C9" i="132"/>
  <c r="F17" i="143"/>
  <c r="G6" i="143"/>
  <c r="D11" i="131"/>
  <c r="D13" i="132"/>
  <c r="G8" i="144"/>
  <c r="D19" i="132"/>
  <c r="G14" i="144"/>
  <c r="E17" i="131"/>
  <c r="H12" i="143"/>
  <c r="H15" i="144"/>
  <c r="E10" i="131"/>
  <c r="H19" i="143"/>
  <c r="E11" i="132"/>
  <c r="C13" i="132"/>
  <c r="F8" i="144"/>
  <c r="E11" i="131"/>
  <c r="H6" i="143"/>
  <c r="B8" i="132"/>
  <c r="F7" i="143"/>
  <c r="C12" i="131"/>
  <c r="F9" i="144"/>
  <c r="C14" i="132"/>
  <c r="D15" i="132"/>
  <c r="G10" i="144"/>
  <c r="H9" i="143"/>
  <c r="E14" i="131"/>
  <c r="B11" i="131"/>
  <c r="B10" i="132"/>
  <c r="B17" i="131"/>
  <c r="F15" i="144"/>
  <c r="E14" i="132"/>
  <c r="H9" i="144"/>
  <c r="E8" i="131"/>
  <c r="H16" i="143"/>
  <c r="E8" i="132"/>
  <c r="F15" i="143"/>
  <c r="C7" i="132"/>
  <c r="H6" i="131"/>
  <c r="F6" i="143"/>
  <c r="C11" i="131"/>
  <c r="D9" i="132"/>
  <c r="G17" i="143"/>
  <c r="B18" i="131"/>
  <c r="H10" i="144"/>
  <c r="E15" i="132"/>
  <c r="D7" i="131"/>
  <c r="F9" i="143"/>
  <c r="C14" i="131"/>
  <c r="D15" i="131"/>
  <c r="G10" i="143"/>
  <c r="F10" i="143"/>
  <c r="C15" i="131"/>
  <c r="B19" i="132"/>
  <c r="H12" i="144"/>
  <c r="E17" i="132"/>
  <c r="D7" i="132"/>
  <c r="G15" i="143"/>
  <c r="J6" i="131"/>
  <c r="B9" i="132"/>
  <c r="B14" i="132"/>
  <c r="G9" i="143"/>
  <c r="D14" i="131"/>
  <c r="E13" i="132"/>
  <c r="H8" i="144"/>
  <c r="B17" i="132"/>
  <c r="C9" i="131"/>
  <c r="C16" i="132"/>
  <c r="F11" i="144"/>
  <c r="D11" i="132"/>
  <c r="G19" i="143"/>
  <c r="E15" i="131"/>
  <c r="H10" i="143"/>
  <c r="E9" i="131"/>
  <c r="H11" i="144"/>
  <c r="E16" i="132"/>
  <c r="G12" i="143"/>
  <c r="D17" i="131"/>
  <c r="B16" i="131"/>
  <c r="D8" i="131"/>
  <c r="F12" i="143"/>
  <c r="C17" i="131"/>
  <c r="D14" i="132"/>
  <c r="G9" i="144"/>
  <c r="E7" i="131"/>
  <c r="B10" i="131"/>
  <c r="C10" i="132"/>
  <c r="F18" i="143"/>
  <c r="C15" i="132"/>
  <c r="F10" i="144"/>
  <c r="D10" i="131"/>
  <c r="H18" i="143"/>
  <c r="E10" i="132"/>
  <c r="B7" i="131"/>
  <c r="F14" i="144"/>
  <c r="C19" i="132"/>
  <c r="E7" i="132"/>
  <c r="H15" i="143"/>
  <c r="F11" i="143"/>
  <c r="C16" i="131"/>
  <c r="H17" i="143"/>
  <c r="E9" i="132"/>
  <c r="B15" i="131"/>
  <c r="A11" i="141" l="1"/>
  <c r="C6" i="131"/>
  <c r="A18" i="141"/>
  <c r="J5" i="131"/>
  <c r="L5" i="143"/>
  <c r="L6" i="144"/>
  <c r="J5" i="132"/>
  <c r="A8" i="141"/>
  <c r="A9" i="141"/>
  <c r="A16" i="141"/>
  <c r="H6" i="144"/>
  <c r="E5" i="131"/>
  <c r="H5" i="143"/>
  <c r="A22" i="141"/>
  <c r="E5" i="132"/>
  <c r="D17" i="132"/>
  <c r="G12" i="144"/>
  <c r="E20" i="132"/>
  <c r="J5" i="143"/>
  <c r="J6" i="144"/>
  <c r="H5" i="131"/>
  <c r="H5" i="132"/>
  <c r="B6" i="131"/>
  <c r="C20" i="132"/>
  <c r="E6" i="131"/>
  <c r="A14" i="141"/>
  <c r="A17" i="141"/>
  <c r="A15" i="141"/>
  <c r="F5" i="143"/>
  <c r="C5" i="132"/>
  <c r="A20" i="141"/>
  <c r="F6" i="144"/>
  <c r="C5" i="131"/>
  <c r="D20" i="132"/>
  <c r="D6" i="131"/>
  <c r="D5" i="132"/>
  <c r="G6" i="144"/>
  <c r="D5" i="131"/>
  <c r="G5" i="143"/>
  <c r="A21" i="141"/>
  <c r="G5" i="131"/>
  <c r="G5" i="132"/>
  <c r="A10" i="141"/>
  <c r="B20" i="132"/>
  <c r="A12" i="141"/>
  <c r="A13" i="141"/>
  <c r="K6" i="144"/>
  <c r="I5" i="132"/>
  <c r="I5" i="131"/>
  <c r="K5" i="143"/>
  <c r="A19" i="141"/>
  <c r="B5" i="131"/>
  <c r="B5" i="132"/>
  <c r="D16" i="132"/>
  <c r="G11" i="144"/>
  <c r="AE25" i="13" l="1"/>
  <c r="AJ25" i="13"/>
  <c r="AP23" i="13"/>
  <c r="C11" i="144" s="1"/>
  <c r="AB23" i="13"/>
  <c r="C9" i="144" s="1"/>
  <c r="AA23" i="13"/>
  <c r="D23" i="13"/>
  <c r="I23" i="13"/>
  <c r="C7" i="143" s="1"/>
  <c r="AX22" i="13"/>
  <c r="AU21" i="13"/>
  <c r="Z20" i="13"/>
  <c r="U20" i="13"/>
  <c r="P20" i="13"/>
  <c r="AR18" i="13"/>
  <c r="AC17" i="13"/>
  <c r="AO17" i="13"/>
  <c r="AG15" i="13"/>
  <c r="AL15" i="13"/>
  <c r="U12" i="13"/>
  <c r="Z12" i="13"/>
  <c r="P12" i="13"/>
  <c r="H10" i="13"/>
  <c r="E10" i="13"/>
  <c r="AX25" i="13"/>
  <c r="S25" i="13"/>
  <c r="N25" i="13"/>
  <c r="X25" i="13"/>
  <c r="AI24" i="13"/>
  <c r="AN24" i="13"/>
  <c r="D19" i="143" s="1"/>
  <c r="AU24" i="13"/>
  <c r="AQ23" i="13"/>
  <c r="C12" i="144" s="1"/>
  <c r="AK23" i="13"/>
  <c r="C16" i="143" s="1"/>
  <c r="AF23" i="13"/>
  <c r="U23" i="13"/>
  <c r="C12" i="143" s="1"/>
  <c r="P23" i="13"/>
  <c r="Z23" i="13"/>
  <c r="A23" i="13"/>
  <c r="W22" i="13"/>
  <c r="R22" i="13"/>
  <c r="B9" i="143" s="1"/>
  <c r="M22" i="13"/>
  <c r="AR21" i="13"/>
  <c r="AM21" i="13"/>
  <c r="AH21" i="13"/>
  <c r="E21" i="13"/>
  <c r="H21" i="13"/>
  <c r="AC20" i="13"/>
  <c r="AO20" i="13"/>
  <c r="AJ20" i="13"/>
  <c r="AE20" i="13"/>
  <c r="T20" i="13"/>
  <c r="Y20" i="13"/>
  <c r="O20" i="13"/>
  <c r="AV19" i="13"/>
  <c r="AP18" i="13"/>
  <c r="AA18" i="13"/>
  <c r="AB18" i="13"/>
  <c r="AG18" i="13"/>
  <c r="AL18" i="13"/>
  <c r="Q18" i="13"/>
  <c r="V18" i="13"/>
  <c r="I18" i="13"/>
  <c r="D18" i="13"/>
  <c r="AX17" i="13"/>
  <c r="N17" i="13"/>
  <c r="S17" i="13"/>
  <c r="X17" i="13"/>
  <c r="AI16" i="13"/>
  <c r="AN16" i="13"/>
  <c r="AU16" i="13"/>
  <c r="AQ15" i="13"/>
  <c r="AK15" i="13"/>
  <c r="AF15" i="13"/>
  <c r="Z15" i="13"/>
  <c r="U15" i="13"/>
  <c r="P15" i="13"/>
  <c r="A15" i="13"/>
  <c r="M14" i="13"/>
  <c r="R14" i="13"/>
  <c r="W14" i="13"/>
  <c r="AR13" i="13"/>
  <c r="AH13" i="13"/>
  <c r="AM13" i="13"/>
  <c r="E13" i="13"/>
  <c r="H13" i="13"/>
  <c r="AC12" i="13"/>
  <c r="AO12" i="13"/>
  <c r="AE12" i="13"/>
  <c r="AJ12" i="13"/>
  <c r="O12" i="13"/>
  <c r="Y12" i="13"/>
  <c r="T12" i="13"/>
  <c r="AV11" i="13"/>
  <c r="AP10" i="13"/>
  <c r="AB10" i="13"/>
  <c r="AA10" i="13"/>
  <c r="AG10" i="13"/>
  <c r="AL10" i="13"/>
  <c r="Q10" i="13"/>
  <c r="V10" i="13"/>
  <c r="D10" i="13"/>
  <c r="I10" i="13"/>
  <c r="AX14" i="13"/>
  <c r="AK12" i="13"/>
  <c r="AF12" i="13"/>
  <c r="AM10" i="13"/>
  <c r="AH10" i="13"/>
  <c r="W25" i="13"/>
  <c r="R25" i="13"/>
  <c r="M25" i="13"/>
  <c r="AR24" i="13"/>
  <c r="D14" i="144" s="1"/>
  <c r="AM24" i="13"/>
  <c r="D18" i="143" s="1"/>
  <c r="AH24" i="13"/>
  <c r="E24" i="13"/>
  <c r="H24" i="13"/>
  <c r="D6" i="143" s="1"/>
  <c r="AC23" i="13"/>
  <c r="C8" i="144" s="1"/>
  <c r="AO23" i="13"/>
  <c r="C10" i="144" s="1"/>
  <c r="AJ23" i="13"/>
  <c r="C15" i="143" s="1"/>
  <c r="AE23" i="13"/>
  <c r="T23" i="13"/>
  <c r="C11" i="143" s="1"/>
  <c r="Y23" i="13"/>
  <c r="O23" i="13"/>
  <c r="AV22" i="13"/>
  <c r="AP21" i="13"/>
  <c r="AB21" i="13"/>
  <c r="AA21" i="13"/>
  <c r="AG21" i="13"/>
  <c r="AL21" i="13"/>
  <c r="V21" i="13"/>
  <c r="Q21" i="13"/>
  <c r="D21" i="13"/>
  <c r="I21" i="13"/>
  <c r="AX20" i="13"/>
  <c r="N20" i="13"/>
  <c r="X20" i="13"/>
  <c r="S20" i="13"/>
  <c r="AI19" i="13"/>
  <c r="AN19" i="13"/>
  <c r="AU19" i="13"/>
  <c r="AQ18" i="13"/>
  <c r="AK18" i="13"/>
  <c r="AF18" i="13"/>
  <c r="P18" i="13"/>
  <c r="Z18" i="13"/>
  <c r="U18" i="13"/>
  <c r="A18" i="13"/>
  <c r="W17" i="13"/>
  <c r="M17" i="13"/>
  <c r="R17" i="13"/>
  <c r="AR16" i="13"/>
  <c r="AH16" i="13"/>
  <c r="AM16" i="13"/>
  <c r="H16" i="13"/>
  <c r="E16" i="13"/>
  <c r="AO15" i="13"/>
  <c r="AC15" i="13"/>
  <c r="AJ15" i="13"/>
  <c r="AE15" i="13"/>
  <c r="T15" i="13"/>
  <c r="Y15" i="13"/>
  <c r="O15" i="13"/>
  <c r="AV14" i="13"/>
  <c r="AA13" i="13"/>
  <c r="AP13" i="13"/>
  <c r="AB13" i="13"/>
  <c r="AG13" i="13"/>
  <c r="AL13" i="13"/>
  <c r="V13" i="13"/>
  <c r="Q13" i="13"/>
  <c r="D13" i="13"/>
  <c r="I13" i="13"/>
  <c r="AX12" i="13"/>
  <c r="S12" i="13"/>
  <c r="N12" i="13"/>
  <c r="X12" i="13"/>
  <c r="AN11" i="13"/>
  <c r="AI11" i="13"/>
  <c r="AU11" i="13"/>
  <c r="AQ10" i="13"/>
  <c r="AK10" i="13"/>
  <c r="AF10" i="13"/>
  <c r="P10" i="13"/>
  <c r="U10" i="13"/>
  <c r="Z10" i="13"/>
  <c r="A10" i="13"/>
  <c r="AL23" i="13"/>
  <c r="C17" i="143" s="1"/>
  <c r="AG23" i="13"/>
  <c r="AF20" i="13"/>
  <c r="AK20" i="13"/>
  <c r="AE17" i="13"/>
  <c r="AJ17" i="13"/>
  <c r="D15" i="13"/>
  <c r="I15" i="13"/>
  <c r="AQ12" i="13"/>
  <c r="AR10" i="13"/>
  <c r="AV25" i="13"/>
  <c r="AP24" i="13"/>
  <c r="D11" i="144" s="1"/>
  <c r="AB24" i="13"/>
  <c r="D9" i="144" s="1"/>
  <c r="AA24" i="13"/>
  <c r="AL24" i="13"/>
  <c r="D17" i="143" s="1"/>
  <c r="AG24" i="13"/>
  <c r="Q24" i="13"/>
  <c r="V24" i="13"/>
  <c r="D13" i="143" s="1"/>
  <c r="D24" i="13"/>
  <c r="I24" i="13"/>
  <c r="D7" i="143" s="1"/>
  <c r="AX23" i="13"/>
  <c r="S23" i="13"/>
  <c r="C10" i="143" s="1"/>
  <c r="X23" i="13"/>
  <c r="N23" i="13"/>
  <c r="AI22" i="13"/>
  <c r="AN22" i="13"/>
  <c r="B19" i="143" s="1"/>
  <c r="AU22" i="13"/>
  <c r="AQ21" i="13"/>
  <c r="AF21" i="13"/>
  <c r="AK21" i="13"/>
  <c r="P21" i="13"/>
  <c r="U21" i="13"/>
  <c r="Z21" i="13"/>
  <c r="A21" i="13"/>
  <c r="R20" i="13"/>
  <c r="W20" i="13"/>
  <c r="M20" i="13"/>
  <c r="AR19" i="13"/>
  <c r="AM19" i="13"/>
  <c r="AH19" i="13"/>
  <c r="E19" i="13"/>
  <c r="H19" i="13"/>
  <c r="AC18" i="13"/>
  <c r="AO18" i="13"/>
  <c r="AE18" i="13"/>
  <c r="AJ18" i="13"/>
  <c r="T18" i="13"/>
  <c r="Y18" i="13"/>
  <c r="O18" i="13"/>
  <c r="AV17" i="13"/>
  <c r="AP16" i="13"/>
  <c r="AB16" i="13"/>
  <c r="AA16" i="13"/>
  <c r="AL16" i="13"/>
  <c r="AG16" i="13"/>
  <c r="V16" i="13"/>
  <c r="Q16" i="13"/>
  <c r="I16" i="13"/>
  <c r="D16" i="13"/>
  <c r="AX15" i="13"/>
  <c r="X15" i="13"/>
  <c r="N15" i="13"/>
  <c r="S15" i="13"/>
  <c r="AI14" i="13"/>
  <c r="AN14" i="13"/>
  <c r="AU14" i="13"/>
  <c r="AQ13" i="13"/>
  <c r="AK13" i="13"/>
  <c r="AF13" i="13"/>
  <c r="P13" i="13"/>
  <c r="U13" i="13"/>
  <c r="Z13" i="13"/>
  <c r="A13" i="13"/>
  <c r="R12" i="13"/>
  <c r="M12" i="13"/>
  <c r="W12" i="13"/>
  <c r="AR11" i="13"/>
  <c r="AH11" i="13"/>
  <c r="AM11" i="13"/>
  <c r="E11" i="13"/>
  <c r="H11" i="13"/>
  <c r="AC10" i="13"/>
  <c r="AO10" i="13"/>
  <c r="AE10" i="13"/>
  <c r="AJ10" i="13"/>
  <c r="Y10" i="13"/>
  <c r="O10" i="13"/>
  <c r="T10" i="13"/>
  <c r="V15" i="13"/>
  <c r="Q15" i="13"/>
  <c r="AN25" i="13"/>
  <c r="AI25" i="13"/>
  <c r="AU25" i="13"/>
  <c r="AQ24" i="13"/>
  <c r="D12" i="144" s="1"/>
  <c r="AK24" i="13"/>
  <c r="D16" i="143" s="1"/>
  <c r="AF24" i="13"/>
  <c r="Z24" i="13"/>
  <c r="P24" i="13"/>
  <c r="U24" i="13"/>
  <c r="D12" i="143" s="1"/>
  <c r="A24" i="13"/>
  <c r="R23" i="13"/>
  <c r="C9" i="143" s="1"/>
  <c r="M23" i="13"/>
  <c r="W23" i="13"/>
  <c r="AR22" i="13"/>
  <c r="B14" i="144" s="1"/>
  <c r="AM22" i="13"/>
  <c r="B18" i="143" s="1"/>
  <c r="AH22" i="13"/>
  <c r="H22" i="13"/>
  <c r="B6" i="143" s="1"/>
  <c r="E22" i="13"/>
  <c r="AO21" i="13"/>
  <c r="AC21" i="13"/>
  <c r="AE21" i="13"/>
  <c r="AJ21" i="13"/>
  <c r="Y21" i="13"/>
  <c r="O21" i="13"/>
  <c r="T21" i="13"/>
  <c r="AV20" i="13"/>
  <c r="AA19" i="13"/>
  <c r="AP19" i="13"/>
  <c r="AB19" i="13"/>
  <c r="AG19" i="13"/>
  <c r="AL19" i="13"/>
  <c r="Q19" i="13"/>
  <c r="V19" i="13"/>
  <c r="D19" i="13"/>
  <c r="I19" i="13"/>
  <c r="AX18" i="13"/>
  <c r="N18" i="13"/>
  <c r="X18" i="13"/>
  <c r="S18" i="13"/>
  <c r="AN17" i="13"/>
  <c r="AI17" i="13"/>
  <c r="AU17" i="13"/>
  <c r="AQ16" i="13"/>
  <c r="AF16" i="13"/>
  <c r="AK16" i="13"/>
  <c r="P16" i="13"/>
  <c r="U16" i="13"/>
  <c r="Z16" i="13"/>
  <c r="A16" i="13"/>
  <c r="R15" i="13"/>
  <c r="W15" i="13"/>
  <c r="M15" i="13"/>
  <c r="AR14" i="13"/>
  <c r="AM14" i="13"/>
  <c r="AH14" i="13"/>
  <c r="E14" i="13"/>
  <c r="H14" i="13"/>
  <c r="AO13" i="13"/>
  <c r="AC13" i="13"/>
  <c r="AJ13" i="13"/>
  <c r="AE13" i="13"/>
  <c r="Y13" i="13"/>
  <c r="O13" i="13"/>
  <c r="T13" i="13"/>
  <c r="AV12" i="13"/>
  <c r="AP11" i="13"/>
  <c r="AB11" i="13"/>
  <c r="AA11" i="13"/>
  <c r="AG11" i="13"/>
  <c r="AL11" i="13"/>
  <c r="Q11" i="13"/>
  <c r="V11" i="13"/>
  <c r="I11" i="13"/>
  <c r="D11" i="13"/>
  <c r="AX10" i="13"/>
  <c r="S10" i="13"/>
  <c r="N10" i="13"/>
  <c r="X10" i="13"/>
  <c r="AO25" i="13"/>
  <c r="AC25" i="13"/>
  <c r="T25" i="13"/>
  <c r="Y25" i="13"/>
  <c r="O25" i="13"/>
  <c r="AV24" i="13"/>
  <c r="V23" i="13"/>
  <c r="C13" i="143" s="1"/>
  <c r="Q23" i="13"/>
  <c r="X22" i="13"/>
  <c r="N22" i="13"/>
  <c r="S22" i="13"/>
  <c r="B10" i="143" s="1"/>
  <c r="AN21" i="13"/>
  <c r="AI21" i="13"/>
  <c r="AQ20" i="13"/>
  <c r="A20" i="13"/>
  <c r="M19" i="13"/>
  <c r="R19" i="13"/>
  <c r="W19" i="13"/>
  <c r="AM18" i="13"/>
  <c r="AH18" i="13"/>
  <c r="H18" i="13"/>
  <c r="E18" i="13"/>
  <c r="T17" i="13"/>
  <c r="Y17" i="13"/>
  <c r="O17" i="13"/>
  <c r="AV16" i="13"/>
  <c r="N14" i="13"/>
  <c r="S14" i="13"/>
  <c r="X14" i="13"/>
  <c r="A12" i="13"/>
  <c r="AR25" i="13"/>
  <c r="AH25" i="13"/>
  <c r="AM25" i="13"/>
  <c r="H25" i="13"/>
  <c r="E25" i="13"/>
  <c r="AO24" i="13"/>
  <c r="D10" i="144" s="1"/>
  <c r="AC24" i="13"/>
  <c r="D8" i="144" s="1"/>
  <c r="AE24" i="13"/>
  <c r="AJ24" i="13"/>
  <c r="D15" i="143" s="1"/>
  <c r="T24" i="13"/>
  <c r="D11" i="143" s="1"/>
  <c r="O24" i="13"/>
  <c r="Y24" i="13"/>
  <c r="AV23" i="13"/>
  <c r="AB22" i="13"/>
  <c r="B9" i="144" s="1"/>
  <c r="AA22" i="13"/>
  <c r="AP22" i="13"/>
  <c r="B11" i="144" s="1"/>
  <c r="AL22" i="13"/>
  <c r="B17" i="143" s="1"/>
  <c r="AG22" i="13"/>
  <c r="Q22" i="13"/>
  <c r="V22" i="13"/>
  <c r="B13" i="143" s="1"/>
  <c r="D22" i="13"/>
  <c r="I22" i="13"/>
  <c r="B7" i="143" s="1"/>
  <c r="AX21" i="13"/>
  <c r="X21" i="13"/>
  <c r="S21" i="13"/>
  <c r="N21" i="13"/>
  <c r="AN20" i="13"/>
  <c r="AI20" i="13"/>
  <c r="AU20" i="13"/>
  <c r="AQ19" i="13"/>
  <c r="AF19" i="13"/>
  <c r="AK19" i="13"/>
  <c r="U19" i="13"/>
  <c r="Z19" i="13"/>
  <c r="P19" i="13"/>
  <c r="A19" i="13"/>
  <c r="W18" i="13"/>
  <c r="R18" i="13"/>
  <c r="M18" i="13"/>
  <c r="AR17" i="13"/>
  <c r="AM17" i="13"/>
  <c r="AH17" i="13"/>
  <c r="E17" i="13"/>
  <c r="H17" i="13"/>
  <c r="AC16" i="13"/>
  <c r="AO16" i="13"/>
  <c r="AE16" i="13"/>
  <c r="AJ16" i="13"/>
  <c r="Y16" i="13"/>
  <c r="T16" i="13"/>
  <c r="O16" i="13"/>
  <c r="AV15" i="13"/>
  <c r="AB14" i="13"/>
  <c r="AA14" i="13"/>
  <c r="AP14" i="13"/>
  <c r="AG14" i="13"/>
  <c r="AL14" i="13"/>
  <c r="V14" i="13"/>
  <c r="Q14" i="13"/>
  <c r="D14" i="13"/>
  <c r="I14" i="13"/>
  <c r="AX13" i="13"/>
  <c r="S13" i="13"/>
  <c r="N13" i="13"/>
  <c r="X13" i="13"/>
  <c r="AI12" i="13"/>
  <c r="AN12" i="13"/>
  <c r="AU12" i="13"/>
  <c r="AQ11" i="13"/>
  <c r="AK11" i="13"/>
  <c r="AF11" i="13"/>
  <c r="P11" i="13"/>
  <c r="Z11" i="13"/>
  <c r="U11" i="13"/>
  <c r="A11" i="13"/>
  <c r="R10" i="13"/>
  <c r="M10" i="13"/>
  <c r="W10" i="13"/>
  <c r="AU13" i="13"/>
  <c r="R11" i="13"/>
  <c r="M11" i="13"/>
  <c r="W11" i="13"/>
  <c r="AP25" i="13"/>
  <c r="AB25" i="13"/>
  <c r="AA25" i="13"/>
  <c r="AL25" i="13"/>
  <c r="AG25" i="13"/>
  <c r="V25" i="13"/>
  <c r="Q25" i="13"/>
  <c r="D25" i="13"/>
  <c r="I25" i="13"/>
  <c r="AX24" i="13"/>
  <c r="X24" i="13"/>
  <c r="S24" i="13"/>
  <c r="D10" i="143" s="1"/>
  <c r="N24" i="13"/>
  <c r="AN23" i="13"/>
  <c r="C19" i="143" s="1"/>
  <c r="AI23" i="13"/>
  <c r="AU23" i="13"/>
  <c r="AQ22" i="13"/>
  <c r="B12" i="144" s="1"/>
  <c r="AF22" i="13"/>
  <c r="AK22" i="13"/>
  <c r="B16" i="143" s="1"/>
  <c r="P22" i="13"/>
  <c r="U22" i="13"/>
  <c r="B12" i="143" s="1"/>
  <c r="Z22" i="13"/>
  <c r="A22" i="13"/>
  <c r="R21" i="13"/>
  <c r="M21" i="13"/>
  <c r="W21" i="13"/>
  <c r="AR20" i="13"/>
  <c r="AM20" i="13"/>
  <c r="AH20" i="13"/>
  <c r="H20" i="13"/>
  <c r="E20" i="13"/>
  <c r="AO19" i="13"/>
  <c r="AC19" i="13"/>
  <c r="AJ19" i="13"/>
  <c r="AE19" i="13"/>
  <c r="Y19" i="13"/>
  <c r="T19" i="13"/>
  <c r="O19" i="13"/>
  <c r="AV18" i="13"/>
  <c r="AP17" i="13"/>
  <c r="AB17" i="13"/>
  <c r="AA17" i="13"/>
  <c r="AL17" i="13"/>
  <c r="AG17" i="13"/>
  <c r="Q17" i="13"/>
  <c r="V17" i="13"/>
  <c r="D17" i="13"/>
  <c r="I17" i="13"/>
  <c r="AX16" i="13"/>
  <c r="S16" i="13"/>
  <c r="X16" i="13"/>
  <c r="N16" i="13"/>
  <c r="AN15" i="13"/>
  <c r="AI15" i="13"/>
  <c r="AU15" i="13"/>
  <c r="AQ14" i="13"/>
  <c r="AF14" i="13"/>
  <c r="AK14" i="13"/>
  <c r="U14" i="13"/>
  <c r="Z14" i="13"/>
  <c r="P14" i="13"/>
  <c r="A14" i="13"/>
  <c r="M13" i="13"/>
  <c r="W13" i="13"/>
  <c r="R13" i="13"/>
  <c r="AR12" i="13"/>
  <c r="AM12" i="13"/>
  <c r="AH12" i="13"/>
  <c r="E12" i="13"/>
  <c r="H12" i="13"/>
  <c r="AC11" i="13"/>
  <c r="AO11" i="13"/>
  <c r="AJ11" i="13"/>
  <c r="AE11" i="13"/>
  <c r="T11" i="13"/>
  <c r="O11" i="13"/>
  <c r="Y11" i="13"/>
  <c r="AV10" i="13"/>
  <c r="AB15" i="13"/>
  <c r="AA15" i="13"/>
  <c r="AP15" i="13"/>
  <c r="AI13" i="13"/>
  <c r="AN13" i="13"/>
  <c r="AQ25" i="13"/>
  <c r="AF25" i="13"/>
  <c r="AK25" i="13"/>
  <c r="Z25" i="13"/>
  <c r="P25" i="13"/>
  <c r="U25" i="13"/>
  <c r="A25" i="13"/>
  <c r="R24" i="13"/>
  <c r="D9" i="143" s="1"/>
  <c r="W24" i="13"/>
  <c r="M24" i="13"/>
  <c r="AR23" i="13"/>
  <c r="C14" i="144" s="1"/>
  <c r="AM23" i="13"/>
  <c r="C18" i="143" s="1"/>
  <c r="AH23" i="13"/>
  <c r="E23" i="13"/>
  <c r="H23" i="13"/>
  <c r="C6" i="143" s="1"/>
  <c r="AO22" i="13"/>
  <c r="B10" i="144" s="1"/>
  <c r="AC22" i="13"/>
  <c r="B8" i="144" s="1"/>
  <c r="AE22" i="13"/>
  <c r="AJ22" i="13"/>
  <c r="B15" i="143" s="1"/>
  <c r="T22" i="13"/>
  <c r="B11" i="143" s="1"/>
  <c r="O22" i="13"/>
  <c r="Y22" i="13"/>
  <c r="AV21" i="13"/>
  <c r="AB20" i="13"/>
  <c r="AP20" i="13"/>
  <c r="AA20" i="13"/>
  <c r="AG20" i="13"/>
  <c r="AL20" i="13"/>
  <c r="V20" i="13"/>
  <c r="Q20" i="13"/>
  <c r="D20" i="13"/>
  <c r="I20" i="13"/>
  <c r="AX19" i="13"/>
  <c r="X19" i="13"/>
  <c r="N19" i="13"/>
  <c r="S19" i="13"/>
  <c r="AI18" i="13"/>
  <c r="AN18" i="13"/>
  <c r="AU18" i="13"/>
  <c r="AQ17" i="13"/>
  <c r="AK17" i="13"/>
  <c r="AF17" i="13"/>
  <c r="U17" i="13"/>
  <c r="Z17" i="13"/>
  <c r="P17" i="13"/>
  <c r="A17" i="13"/>
  <c r="R16" i="13"/>
  <c r="W16" i="13"/>
  <c r="M16" i="13"/>
  <c r="AR15" i="13"/>
  <c r="AM15" i="13"/>
  <c r="AH15" i="13"/>
  <c r="H15" i="13"/>
  <c r="E15" i="13"/>
  <c r="AC14" i="13"/>
  <c r="AO14" i="13"/>
  <c r="AJ14" i="13"/>
  <c r="AE14" i="13"/>
  <c r="Y14" i="13"/>
  <c r="T14" i="13"/>
  <c r="O14" i="13"/>
  <c r="AV13" i="13"/>
  <c r="AP12" i="13"/>
  <c r="AA12" i="13"/>
  <c r="AB12" i="13"/>
  <c r="AG12" i="13"/>
  <c r="AL12" i="13"/>
  <c r="V12" i="13"/>
  <c r="Q12" i="13"/>
  <c r="D12" i="13"/>
  <c r="I12" i="13"/>
  <c r="AX11" i="13"/>
  <c r="S11" i="13"/>
  <c r="X11" i="13"/>
  <c r="N11" i="13"/>
  <c r="AI10" i="13"/>
  <c r="AN10" i="13"/>
  <c r="AU10" i="13"/>
  <c r="AU29" i="13" l="1"/>
  <c r="AU28" i="13"/>
  <c r="W29" i="13"/>
  <c r="W28" i="13"/>
  <c r="AC29" i="13"/>
  <c r="AC28" i="13"/>
  <c r="AK29" i="13"/>
  <c r="AK28" i="13"/>
  <c r="Q29" i="13"/>
  <c r="Q28" i="13"/>
  <c r="H29" i="13"/>
  <c r="H28" i="13"/>
  <c r="M29" i="13"/>
  <c r="M28" i="13"/>
  <c r="T28" i="13"/>
  <c r="T29" i="13"/>
  <c r="AQ29" i="13"/>
  <c r="AQ28" i="13"/>
  <c r="C5" i="143"/>
  <c r="C6" i="144"/>
  <c r="AV28" i="13"/>
  <c r="AV29" i="13"/>
  <c r="B5" i="143"/>
  <c r="B6" i="144"/>
  <c r="R29" i="13"/>
  <c r="R28" i="13"/>
  <c r="X28" i="13"/>
  <c r="X29" i="13"/>
  <c r="O28" i="13"/>
  <c r="O29" i="13"/>
  <c r="AL29" i="13"/>
  <c r="AL28" i="13"/>
  <c r="AN28" i="13"/>
  <c r="AN29" i="13"/>
  <c r="N29" i="13"/>
  <c r="N28" i="13"/>
  <c r="Y28" i="13"/>
  <c r="Y29" i="13"/>
  <c r="AR29" i="13"/>
  <c r="AR28" i="13"/>
  <c r="AG29" i="13"/>
  <c r="AG28" i="13"/>
  <c r="AI29" i="13"/>
  <c r="AI28" i="13"/>
  <c r="S29" i="13"/>
  <c r="S28" i="13"/>
  <c r="AJ28" i="13"/>
  <c r="AJ29" i="13"/>
  <c r="Z29" i="13"/>
  <c r="Z28" i="13"/>
  <c r="I29" i="13"/>
  <c r="I28" i="13"/>
  <c r="AA29" i="13"/>
  <c r="AA28" i="13"/>
  <c r="AE29" i="13"/>
  <c r="AE28" i="13"/>
  <c r="U28" i="13"/>
  <c r="U29" i="13"/>
  <c r="AH29" i="13"/>
  <c r="AH28" i="13"/>
  <c r="D29" i="13"/>
  <c r="D28" i="13"/>
  <c r="AB29" i="13"/>
  <c r="AB28" i="13"/>
  <c r="P28" i="13"/>
  <c r="P29" i="13"/>
  <c r="AM28" i="13"/>
  <c r="AM29" i="13"/>
  <c r="V29" i="13"/>
  <c r="V28" i="13"/>
  <c r="AP29" i="13"/>
  <c r="AP28" i="13"/>
  <c r="D5" i="143"/>
  <c r="D6" i="144"/>
  <c r="AO29" i="13"/>
  <c r="AO28" i="13"/>
  <c r="AF28" i="13"/>
  <c r="AF29" i="13"/>
  <c r="E29" i="13"/>
  <c r="E28" i="13"/>
  <c r="AX29" i="13"/>
  <c r="AX28" i="13"/>
  <c r="AZ11" i="13"/>
  <c r="AY11" i="13"/>
  <c r="AT18" i="13"/>
  <c r="AW18" i="13"/>
  <c r="AS13" i="13"/>
  <c r="AZ10" i="13"/>
  <c r="AY10" i="13"/>
  <c r="AZ20" i="13"/>
  <c r="AY20" i="13"/>
  <c r="AS25" i="13"/>
  <c r="AT21" i="13"/>
  <c r="AW21" i="13"/>
  <c r="AS22" i="13"/>
  <c r="B15" i="144" s="1"/>
  <c r="AS23" i="13"/>
  <c r="C15" i="144" s="1"/>
  <c r="AS15" i="13"/>
  <c r="AT15" i="13"/>
  <c r="AW15" i="13"/>
  <c r="AZ16" i="13"/>
  <c r="AY16" i="13"/>
  <c r="AT12" i="13"/>
  <c r="AW12" i="13"/>
  <c r="AS20" i="13"/>
  <c r="AT24" i="13"/>
  <c r="AW24" i="13"/>
  <c r="AZ25" i="13"/>
  <c r="AY25" i="13"/>
  <c r="AZ23" i="13"/>
  <c r="C16" i="144" s="1"/>
  <c r="AY23" i="13"/>
  <c r="AZ19" i="13"/>
  <c r="AY19" i="13"/>
  <c r="AS10" i="13"/>
  <c r="AS18" i="13"/>
  <c r="AZ22" i="13"/>
  <c r="B16" i="144" s="1"/>
  <c r="AY22" i="13"/>
  <c r="AS19" i="13"/>
  <c r="AS16" i="13"/>
  <c r="AT20" i="13"/>
  <c r="AW20" i="13"/>
  <c r="AS21" i="13"/>
  <c r="AT17" i="13"/>
  <c r="AW17" i="13"/>
  <c r="AS12" i="13"/>
  <c r="AS17" i="13"/>
  <c r="AZ15" i="13"/>
  <c r="AY15" i="13"/>
  <c r="AZ12" i="13"/>
  <c r="AY12" i="13"/>
  <c r="AT13" i="13"/>
  <c r="AW13" i="13"/>
  <c r="AS14" i="13"/>
  <c r="AT10" i="13"/>
  <c r="AW10" i="13"/>
  <c r="AS11" i="13"/>
  <c r="AZ21" i="13"/>
  <c r="AY21" i="13"/>
  <c r="AZ18" i="13"/>
  <c r="AY18" i="13"/>
  <c r="AT19" i="13"/>
  <c r="AW19" i="13"/>
  <c r="AT16" i="13"/>
  <c r="AW16" i="13"/>
  <c r="AZ17" i="13"/>
  <c r="AY17" i="13"/>
  <c r="AS24" i="13"/>
  <c r="D15" i="144" s="1"/>
  <c r="AT14" i="13"/>
  <c r="AW14" i="13"/>
  <c r="AT11" i="13"/>
  <c r="AW11" i="13"/>
  <c r="AZ14" i="13"/>
  <c r="AY14" i="13"/>
  <c r="AT23" i="13"/>
  <c r="AW23" i="13"/>
  <c r="AZ24" i="13"/>
  <c r="D16" i="144" s="1"/>
  <c r="AY24" i="13"/>
  <c r="AZ13" i="13"/>
  <c r="AY13" i="13"/>
  <c r="AW25" i="13"/>
  <c r="AT25" i="13"/>
  <c r="AT22" i="13"/>
  <c r="AW22" i="13"/>
  <c r="AY29" i="13" l="1"/>
  <c r="AY28" i="13"/>
  <c r="AZ28" i="13"/>
  <c r="AZ29" i="13"/>
  <c r="AT29" i="13"/>
  <c r="AT28" i="13"/>
  <c r="AS28" i="13"/>
  <c r="AS29" i="13"/>
  <c r="AW29" i="13"/>
  <c r="AW28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<sst xmlns="http://schemas.openxmlformats.org/spreadsheetml/2006/main" count="246" uniqueCount="137">
  <si>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</si>
  <si>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</si>
  <si>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</si>
  <si>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</si>
  <si>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</si>
  <si>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</si>
  <si>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</si>
  <si>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</si>
  <si>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</si>
  <si>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</si>
  <si>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</si>
  <si>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</si>
  <si>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</si>
  <si>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</si>
  <si>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</si>
  <si>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</si>
  <si>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</si>
  <si>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</si>
  <si>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</si>
  <si>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</si>
  <si>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</si>
  <si>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</si>
  <si>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</si>
  <si>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</si>
  <si>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</si>
  <si>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</si>
  <si>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</si>
  <si>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</si>
  <si>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</si>
  <si>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</si>
  <si>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</si>
  <si>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</si>
  <si>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</si>
  <si>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</si>
  <si>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</si>
  <si>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</si>
  <si>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</si>
  <si>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</si>
  <si>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</si>
  <si>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</si>
  <si>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</si>
  <si>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</si>
  <si>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</si>
  <si>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</si>
  <si>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</si>
  <si>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</si>
  <si>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</si>
  <si>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</si>
  <si>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</si>
  <si>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</si>
  <si>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</si>
  <si>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</si>
  <si>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</si>
  <si>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</si>
  <si>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</si>
  <si>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</si>
  <si>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</si>
  <si>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</si>
  <si>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</si>
  <si>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</si>
  <si>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</si>
  <si>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</si>
  <si>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</si>
  <si>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</si>
  <si>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</si>
  <si>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</si>
  <si>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</si>
  <si>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</si>
  <si>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</si>
  <si>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</si>
  <si>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</si>
  <si>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</si>
  <si>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</si>
  <si>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</si>
  <si>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</si>
  <si>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</si>
  <si>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</si>
  <si>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</si>
  <si>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</si>
  <si>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</si>
  <si>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</si>
  <si>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</si>
  <si>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</si>
  <si>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</si>
  <si>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</si>
  <si>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</si>
  <si>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</si>
  <si>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</si>
  <si>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</si>
  <si>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</si>
  <si>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</si>
  <si>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</si>
  <si>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</si>
  <si>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</si>
  <si>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</si>
  <si>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</si>
  <si>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</si>
  <si>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</si>
  <si>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</si>
  <si>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</si>
  <si>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</si>
  <si>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</si>
  <si>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</si>
  <si>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</si>
  <si>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</si>
  <si>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</si>
  <si>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</si>
  <si>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</si>
  <si>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</si>
  <si>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</si>
  <si>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</si>
  <si>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</si>
  <si>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</si>
  <si>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</si>
  <si>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</si>
  <si>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</si>
  <si>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</si>
  <si>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</si>
  <si>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</si>
  <si>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</si>
  <si>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</si>
  <si>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</si>
  <si>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</si>
  <si>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</si>
  <si>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</si>
  <si>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</si>
  <si>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</si>
  <si>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</si>
  <si>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</si>
  <si>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</si>
  <si>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</si>
  <si>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</si>
  <si>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</si>
  <si>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</si>
  <si>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</si>
  <si>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</si>
  <si>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Ravenna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</si>
</sst>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14"/>
      <color theme="1" tint="0.499984740745262"/>
      <name val="Arial"/>
      <family val="2"/>
    </font>
    <font>
      <sz val="36"/>
      <color rgb="FFC00000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7" fillId="0" borderId="3" xfId="0" applyFont="1" applyBorder="1"/>
    <xf numFmtId="0" fontId="7" fillId="0" borderId="2" xfId="0" applyFont="1" applyBorder="1"/>
    <xf numFmtId="0" fontId="8" fillId="0" borderId="0" xfId="0" quotePrefix="1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2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3" fillId="0" borderId="0" xfId="0" applyFont="1"/>
    <xf numFmtId="0" fontId="0" fillId="11" borderId="0" xfId="0" applyFill="1"/>
    <xf numFmtId="0" fontId="7" fillId="0" borderId="0" xfId="0" applyFont="1"/>
    <xf numFmtId="164" fontId="7" fillId="0" borderId="0" xfId="0" applyNumberFormat="1" applyFont="1"/>
    <xf numFmtId="1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0" xfId="0" applyFont="1" applyFill="1"/>
    <xf numFmtId="164" fontId="7" fillId="3" borderId="0" xfId="0" applyNumberFormat="1" applyFont="1" applyFill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5" fillId="0" borderId="0" xfId="0" applyFont="1"/>
    <xf numFmtId="165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8" fillId="0" borderId="0" xfId="5" applyFont="1"/>
    <xf numFmtId="0" fontId="3" fillId="0" borderId="0" xfId="5"/>
    <xf numFmtId="0" fontId="8" fillId="0" borderId="0" xfId="5" applyFont="1" applyAlignment="1">
      <alignment vertical="center" wrapText="1"/>
    </xf>
    <xf numFmtId="0" fontId="18" fillId="0" borderId="0" xfId="5" applyFont="1" applyAlignment="1">
      <alignment wrapText="1"/>
    </xf>
    <xf numFmtId="0" fontId="8" fillId="0" borderId="0" xfId="5" applyFont="1" applyAlignment="1">
      <alignment wrapText="1"/>
    </xf>
    <xf numFmtId="0" fontId="19" fillId="0" borderId="0" xfId="5" applyFont="1" applyAlignment="1">
      <alignment wrapText="1"/>
    </xf>
    <xf numFmtId="0" fontId="8" fillId="3" borderId="0" xfId="5" applyFont="1" applyFill="1" applyAlignment="1">
      <alignment wrapText="1"/>
    </xf>
    <xf numFmtId="0" fontId="20" fillId="3" borderId="0" xfId="2" applyFont="1" applyFill="1" applyAlignment="1" applyProtection="1">
      <alignment vertical="center"/>
    </xf>
    <xf numFmtId="0" fontId="20" fillId="3" borderId="0" xfId="3" applyFont="1" applyFill="1" applyAlignment="1" applyProtection="1">
      <alignment vertical="center"/>
    </xf>
    <xf numFmtId="0" fontId="3" fillId="3" borderId="0" xfId="5" applyFill="1"/>
    <xf numFmtId="1" fontId="7" fillId="0" borderId="2" xfId="0" applyNumberFormat="1" applyFont="1" applyBorder="1"/>
    <xf numFmtId="0" fontId="21" fillId="0" borderId="0" xfId="0" applyFont="1"/>
    <xf numFmtId="0" fontId="0" fillId="0" borderId="2" xfId="0" applyBorder="1"/>
    <xf numFmtId="0" fontId="0" fillId="0" borderId="0" xfId="0" quotePrefix="1"/>
    <xf numFmtId="0" fontId="14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2" fillId="0" borderId="3" xfId="0" applyFont="1" applyBorder="1"/>
    <xf numFmtId="0" fontId="22" fillId="0" borderId="0" xfId="0" applyFont="1"/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7713792"/>
        <c:axId val="368059520"/>
      </c:barChart>
      <c:dateAx>
        <c:axId val="287713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59520"/>
        <c:crosses val="autoZero"/>
        <c:auto val="0"/>
        <c:lblOffset val="300"/>
        <c:baseTimeUnit val="days"/>
      </c:dateAx>
      <c:valAx>
        <c:axId val="36805952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713792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C4-4832-915F-E374F509C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356352"/>
        <c:axId val="44051718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C4-4832-915F-E374F509C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56352"/>
        <c:axId val="440517184"/>
      </c:lineChart>
      <c:dateAx>
        <c:axId val="440356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517184"/>
        <c:crosses val="autoZero"/>
        <c:auto val="0"/>
        <c:lblOffset val="300"/>
        <c:baseTimeUnit val="days"/>
      </c:dateAx>
      <c:valAx>
        <c:axId val="44051718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35635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49-4743-9185-786F70DBD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657408"/>
        <c:axId val="44051948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49-4743-9185-786F70DBD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657408"/>
        <c:axId val="440519488"/>
      </c:lineChart>
      <c:dateAx>
        <c:axId val="440657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519488"/>
        <c:crosses val="autoZero"/>
        <c:auto val="0"/>
        <c:lblOffset val="300"/>
        <c:baseTimeUnit val="days"/>
      </c:dateAx>
      <c:valAx>
        <c:axId val="44051948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65740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56-4475-B910-B6722A21C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658944"/>
        <c:axId val="44052179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56-4475-B910-B6722A21C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658944"/>
        <c:axId val="440521792"/>
      </c:lineChart>
      <c:dateAx>
        <c:axId val="4406589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521792"/>
        <c:crosses val="autoZero"/>
        <c:auto val="0"/>
        <c:lblOffset val="300"/>
        <c:baseTimeUnit val="days"/>
      </c:dateAx>
      <c:valAx>
        <c:axId val="44052179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65894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F6-4080-8292-E96A3021B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659456"/>
        <c:axId val="44052409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F6-4080-8292-E96A3021B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659456"/>
        <c:axId val="440524096"/>
      </c:lineChart>
      <c:dateAx>
        <c:axId val="4406594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524096"/>
        <c:crosses val="autoZero"/>
        <c:auto val="0"/>
        <c:lblOffset val="300"/>
        <c:baseTimeUnit val="days"/>
      </c:dateAx>
      <c:valAx>
        <c:axId val="44052409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65945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62-4BE3-A683-2B4147922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825344"/>
        <c:axId val="44086240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62-4BE3-A683-2B4147922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825344"/>
        <c:axId val="440862400"/>
      </c:lineChart>
      <c:dateAx>
        <c:axId val="4408253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862400"/>
        <c:crosses val="autoZero"/>
        <c:auto val="0"/>
        <c:lblOffset val="300"/>
        <c:baseTimeUnit val="days"/>
      </c:dateAx>
      <c:valAx>
        <c:axId val="44086240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82534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B9-4FEC-9660-761C5D62BA06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B9-4FEC-9660-761C5D62BA06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B9-4FEC-9660-761C5D62B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9873152"/>
        <c:axId val="440864704"/>
      </c:barChart>
      <c:catAx>
        <c:axId val="389873152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86470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40864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8987315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E3-429D-8D21-4B8A3B205F20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7E3-429D-8D21-4B8A3B205F20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E3-429D-8D21-4B8A3B205F20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7E3-429D-8D21-4B8A3B205F20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E3-429D-8D21-4B8A3B205F20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7E3-429D-8D21-4B8A3B205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629312"/>
        <c:axId val="440867008"/>
      </c:barChart>
      <c:catAx>
        <c:axId val="43962931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867008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40867008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3962931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03-45DA-9617-C56637F2FB2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03-45DA-9617-C56637F2FB23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03-45DA-9617-C56637F2FB2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603-45DA-9617-C56637F2FB23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03-45DA-9617-C56637F2FB2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603-45DA-9617-C56637F2F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630848"/>
        <c:axId val="438952512"/>
      </c:barChart>
      <c:catAx>
        <c:axId val="43963084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895251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38952512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3963084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35-429A-B564-80AA177A120E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35-429A-B564-80AA177A120E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35-429A-B564-80AA177A12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E35-429A-B564-80AA177A120E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35-429A-B564-80AA177A1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756672"/>
        <c:axId val="438955392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35-429A-B564-80AA177A12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E35-429A-B564-80AA177A120E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35-429A-B564-80AA177A12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E35-429A-B564-80AA177A1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756160"/>
        <c:axId val="438954816"/>
      </c:lineChart>
      <c:catAx>
        <c:axId val="44175616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8954816"/>
        <c:crossesAt val="100"/>
        <c:auto val="1"/>
        <c:lblAlgn val="ctr"/>
        <c:lblOffset val="200"/>
        <c:noMultiLvlLbl val="0"/>
      </c:catAx>
      <c:valAx>
        <c:axId val="43895481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756160"/>
        <c:crosses val="autoZero"/>
        <c:crossBetween val="between"/>
      </c:valAx>
      <c:catAx>
        <c:axId val="4417566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38955392"/>
        <c:crossesAt val="0"/>
        <c:auto val="1"/>
        <c:lblAlgn val="ctr"/>
        <c:lblOffset val="100"/>
        <c:noMultiLvlLbl val="0"/>
      </c:catAx>
      <c:valAx>
        <c:axId val="43895539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756672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27-40DD-91F6-2A03C449029C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727-40DD-91F6-2A03C449029C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727-40DD-91F6-2A03C4490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1755648"/>
        <c:axId val="438957696"/>
      </c:barChart>
      <c:catAx>
        <c:axId val="44175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8957696"/>
        <c:crosses val="autoZero"/>
        <c:auto val="1"/>
        <c:lblAlgn val="ctr"/>
        <c:lblOffset val="100"/>
        <c:noMultiLvlLbl val="0"/>
      </c:catAx>
      <c:valAx>
        <c:axId val="43895769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75564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2304"/>
        <c:axId val="36806297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2304"/>
        <c:axId val="368062976"/>
      </c:lineChart>
      <c:dateAx>
        <c:axId val="2910423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2976"/>
        <c:crosses val="autoZero"/>
        <c:auto val="0"/>
        <c:lblOffset val="300"/>
        <c:baseTimeUnit val="days"/>
      </c:dateAx>
      <c:valAx>
        <c:axId val="36806297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230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6D-4FFB-8E2A-F34BC88DB11D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6D-4FFB-8E2A-F34BC88DB11D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06D-4FFB-8E2A-F34BC88DB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8842368"/>
        <c:axId val="441638912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06D-4FFB-8E2A-F34BC88DB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842368"/>
        <c:axId val="441638912"/>
      </c:lineChart>
      <c:catAx>
        <c:axId val="4388423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638912"/>
        <c:crosses val="autoZero"/>
        <c:auto val="1"/>
        <c:lblAlgn val="ctr"/>
        <c:lblOffset val="200"/>
        <c:noMultiLvlLbl val="0"/>
      </c:catAx>
      <c:valAx>
        <c:axId val="44163891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884236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95-489A-9890-80D034AFCFA7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95-489A-9890-80D034AFCFA7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95-489A-9890-80D034AFCFA7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95-489A-9890-80D034AFCFA7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95-489A-9890-80D034AFCFA7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95-489A-9890-80D034AFCFA7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95-489A-9890-80D034AFCFA7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95-489A-9890-80D034AFCFA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795-489A-9890-80D034AFCFA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95-489A-9890-80D034AFCFA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95-489A-9890-80D034AFCFA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95-489A-9890-80D034AFCFA7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795-489A-9890-80D034AFCFA7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795-489A-9890-80D034AFCFA7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795-489A-9890-80D034AFCFA7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795-489A-9890-80D034AFCFA7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795-489A-9890-80D034AFCFA7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795-489A-9890-80D034AFCFA7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795-489A-9890-80D034AFCFA7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795-489A-9890-80D034AFCFA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795-489A-9890-80D034AFCFA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795-489A-9890-80D034AFCFA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795-489A-9890-80D034AFCFA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795-489A-9890-80D034AFCFA7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795-489A-9890-80D034AFCFA7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795-489A-9890-80D034AFCFA7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795-489A-9890-80D034AFCFA7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795-489A-9890-80D034AFCFA7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795-489A-9890-80D034AFCFA7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795-489A-9890-80D034AFCFA7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795-489A-9890-80D034AFCFA7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795-489A-9890-80D034AFCFA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795-489A-9890-80D034AFCFA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795-489A-9890-80D034AFCFA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795-489A-9890-80D034AFCFA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795-489A-9890-80D034AFCFA7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C795-489A-9890-80D034AFC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843392"/>
        <c:axId val="441641216"/>
      </c:areaChart>
      <c:catAx>
        <c:axId val="4388433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6412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416412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884339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06-4B0F-A1D4-B4EBFAA5070A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06-4B0F-A1D4-B4EBFAA5070A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606-4B0F-A1D4-B4EBFAA50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2856448"/>
        <c:axId val="441644096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6-4B0F-A1D4-B4EBFAA507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606-4B0F-A1D4-B4EBFAA5070A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6-4B0F-A1D4-B4EBFAA507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606-4B0F-A1D4-B4EBFAA5070A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6-4B0F-A1D4-B4EBFAA507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606-4B0F-A1D4-B4EBFAA50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855936"/>
        <c:axId val="441643520"/>
      </c:lineChart>
      <c:catAx>
        <c:axId val="4428559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643520"/>
        <c:crossesAt val="100"/>
        <c:auto val="1"/>
        <c:lblAlgn val="ctr"/>
        <c:lblOffset val="200"/>
        <c:noMultiLvlLbl val="0"/>
      </c:catAx>
      <c:valAx>
        <c:axId val="441643520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855936"/>
        <c:crossesAt val="1"/>
        <c:crossBetween val="between"/>
        <c:majorUnit val="10"/>
      </c:valAx>
      <c:catAx>
        <c:axId val="442856448"/>
        <c:scaling>
          <c:orientation val="minMax"/>
        </c:scaling>
        <c:delete val="0"/>
        <c:axPos val="b"/>
        <c:majorTickMark val="none"/>
        <c:minorTickMark val="none"/>
        <c:tickLblPos val="none"/>
        <c:crossAx val="441644096"/>
        <c:crossesAt val="0"/>
        <c:auto val="1"/>
        <c:lblAlgn val="ctr"/>
        <c:lblOffset val="100"/>
        <c:noMultiLvlLbl val="0"/>
      </c:catAx>
      <c:valAx>
        <c:axId val="441644096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856448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8C-40B4-9027-493D9CFD4D99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8C-40B4-9027-493D9CFD4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665984"/>
        <c:axId val="441933824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8C-40B4-9027-493D9CFD4D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B8C-40B4-9027-493D9CFD4D99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8C-40B4-9027-493D9CFD4D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B8C-40B4-9027-493D9CFD4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665472"/>
        <c:axId val="441646400"/>
      </c:lineChart>
      <c:catAx>
        <c:axId val="4426654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646400"/>
        <c:crossesAt val="100"/>
        <c:auto val="1"/>
        <c:lblAlgn val="ctr"/>
        <c:lblOffset val="200"/>
        <c:noMultiLvlLbl val="0"/>
      </c:catAx>
      <c:valAx>
        <c:axId val="44164640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665472"/>
        <c:crosses val="autoZero"/>
        <c:crossBetween val="between"/>
        <c:majorUnit val="10"/>
      </c:valAx>
      <c:catAx>
        <c:axId val="4426659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1933824"/>
        <c:crossesAt val="0"/>
        <c:auto val="1"/>
        <c:lblAlgn val="ctr"/>
        <c:lblOffset val="100"/>
        <c:noMultiLvlLbl val="0"/>
      </c:catAx>
      <c:valAx>
        <c:axId val="44193382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66598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EB-4C69-9E74-74E1F0BEEE66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EB-4C69-9E74-74E1F0BEE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2820096"/>
        <c:axId val="441936128"/>
      </c:barChart>
      <c:catAx>
        <c:axId val="4428200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936128"/>
        <c:crosses val="autoZero"/>
        <c:auto val="1"/>
        <c:lblAlgn val="ctr"/>
        <c:lblOffset val="200"/>
        <c:noMultiLvlLbl val="0"/>
      </c:catAx>
      <c:valAx>
        <c:axId val="44193612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820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60-4869-94E7-759B630EEFBE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60-4869-94E7-759B630EE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42822144"/>
        <c:axId val="441937856"/>
      </c:barChart>
      <c:catAx>
        <c:axId val="4428221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937856"/>
        <c:crosses val="autoZero"/>
        <c:auto val="1"/>
        <c:lblAlgn val="ctr"/>
        <c:lblOffset val="200"/>
        <c:noMultiLvlLbl val="0"/>
      </c:catAx>
      <c:valAx>
        <c:axId val="441937856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82214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6-4D12-8349-E059802EF134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96-4D12-8349-E059802EF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903040"/>
        <c:axId val="441940160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96-4D12-8349-E059802EF1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596-4D12-8349-E059802EF134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96-4D12-8349-E059802EF1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596-4D12-8349-E059802EF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323968"/>
        <c:axId val="441939584"/>
      </c:lineChart>
      <c:catAx>
        <c:axId val="4423239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1939584"/>
        <c:crossesAt val="100"/>
        <c:auto val="1"/>
        <c:lblAlgn val="ctr"/>
        <c:lblOffset val="100"/>
        <c:noMultiLvlLbl val="0"/>
      </c:catAx>
      <c:valAx>
        <c:axId val="44193958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323968"/>
        <c:crosses val="autoZero"/>
        <c:crossBetween val="between"/>
        <c:majorUnit val="10"/>
      </c:valAx>
      <c:catAx>
        <c:axId val="4429030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1940160"/>
        <c:crossesAt val="0"/>
        <c:auto val="1"/>
        <c:lblAlgn val="ctr"/>
        <c:lblOffset val="200"/>
        <c:noMultiLvlLbl val="0"/>
      </c:catAx>
      <c:valAx>
        <c:axId val="44194016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90304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6-40D8-AF75-7353071B1AF6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16-40D8-AF75-7353071B1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2324992"/>
        <c:axId val="442991168"/>
      </c:barChart>
      <c:catAx>
        <c:axId val="4423249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991168"/>
        <c:crosses val="autoZero"/>
        <c:auto val="1"/>
        <c:lblAlgn val="ctr"/>
        <c:lblOffset val="200"/>
        <c:noMultiLvlLbl val="0"/>
      </c:catAx>
      <c:valAx>
        <c:axId val="4429911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324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06-4FA5-AB52-371815EA4B99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06-4FA5-AB52-371815EA4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42429440"/>
        <c:axId val="442992896"/>
      </c:barChart>
      <c:catAx>
        <c:axId val="4424294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992896"/>
        <c:crosses val="autoZero"/>
        <c:auto val="1"/>
        <c:lblAlgn val="ctr"/>
        <c:lblOffset val="200"/>
        <c:noMultiLvlLbl val="0"/>
      </c:catAx>
      <c:valAx>
        <c:axId val="442992896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42944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31-41AF-AE1B-734EE8292DBD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31-41AF-AE1B-734EE8292DBD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31-41AF-AE1B-734EE8292D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31-41AF-AE1B-734EE8292DBD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31-41AF-AE1B-734EE8292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291136"/>
        <c:axId val="442995200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31-41AF-AE1B-734EE8292D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231-41AF-AE1B-734EE8292DBD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31-41AF-AE1B-734EE8292D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231-41AF-AE1B-734EE8292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90624"/>
        <c:axId val="442994624"/>
      </c:lineChart>
      <c:catAx>
        <c:axId val="4432906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994624"/>
        <c:crossesAt val="100"/>
        <c:auto val="1"/>
        <c:lblAlgn val="ctr"/>
        <c:lblOffset val="200"/>
        <c:noMultiLvlLbl val="0"/>
      </c:catAx>
      <c:valAx>
        <c:axId val="442994624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290624"/>
        <c:crosses val="autoZero"/>
        <c:crossBetween val="between"/>
        <c:majorUnit val="2"/>
      </c:valAx>
      <c:catAx>
        <c:axId val="443291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2995200"/>
        <c:crossesAt val="0"/>
        <c:auto val="1"/>
        <c:lblAlgn val="ctr"/>
        <c:lblOffset val="100"/>
        <c:noMultiLvlLbl val="0"/>
      </c:catAx>
      <c:valAx>
        <c:axId val="44299520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29113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720"/>
        <c:axId val="36912448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90720"/>
        <c:axId val="369124480"/>
      </c:lineChart>
      <c:dateAx>
        <c:axId val="2569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4480"/>
        <c:crosses val="autoZero"/>
        <c:auto val="0"/>
        <c:lblOffset val="300"/>
        <c:baseTimeUnit val="days"/>
      </c:dateAx>
      <c:valAx>
        <c:axId val="36912448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7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F7-4291-96BA-1721BD6FD374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F7-4291-96BA-1721BD6FD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3885056"/>
        <c:axId val="442997504"/>
      </c:barChart>
      <c:catAx>
        <c:axId val="443885056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2997504"/>
        <c:crosses val="autoZero"/>
        <c:auto val="1"/>
        <c:lblAlgn val="ctr"/>
        <c:lblOffset val="200"/>
        <c:noMultiLvlLbl val="0"/>
      </c:catAx>
      <c:valAx>
        <c:axId val="4429975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885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A2-407F-AC47-E443B33D7A89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4A2-407F-AC47-E443B33D7A89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A2-407F-AC47-E443B33D7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78240"/>
        <c:axId val="443802176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4A2-407F-AC47-E443B33D7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78240"/>
        <c:axId val="443802176"/>
      </c:lineChart>
      <c:catAx>
        <c:axId val="4439782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802176"/>
        <c:crosses val="autoZero"/>
        <c:auto val="1"/>
        <c:lblAlgn val="ctr"/>
        <c:lblOffset val="200"/>
        <c:noMultiLvlLbl val="0"/>
      </c:catAx>
      <c:valAx>
        <c:axId val="44380217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97824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03-4838-BD9A-D4CA43C00347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03-4838-BD9A-D4CA43C00347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03-4838-BD9A-D4CA43C00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3980800"/>
        <c:axId val="443805056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03-4838-BD9A-D4CA43C003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503-4838-BD9A-D4CA43C00347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03-4838-BD9A-D4CA43C003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503-4838-BD9A-D4CA43C00347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03-4838-BD9A-D4CA43C003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503-4838-BD9A-D4CA43C00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80288"/>
        <c:axId val="443804480"/>
      </c:lineChart>
      <c:catAx>
        <c:axId val="4439802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804480"/>
        <c:crossesAt val="100"/>
        <c:auto val="1"/>
        <c:lblAlgn val="ctr"/>
        <c:lblOffset val="200"/>
        <c:noMultiLvlLbl val="0"/>
      </c:catAx>
      <c:valAx>
        <c:axId val="443804480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980288"/>
        <c:crossesAt val="1"/>
        <c:crossBetween val="between"/>
        <c:majorUnit val="10"/>
      </c:valAx>
      <c:catAx>
        <c:axId val="443980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3805056"/>
        <c:crossesAt val="0"/>
        <c:auto val="1"/>
        <c:lblAlgn val="ctr"/>
        <c:lblOffset val="100"/>
        <c:noMultiLvlLbl val="0"/>
      </c:catAx>
      <c:valAx>
        <c:axId val="44380505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980800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04-4106-87A3-6D17F8D62957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04-4106-87A3-6D17F8D62957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04-4106-87A3-6D17F8D629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A04-4106-87A3-6D17F8D62957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A04-4106-87A3-6D17F8D62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4169728"/>
        <c:axId val="443807936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04-4106-87A3-6D17F8D629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A04-4106-87A3-6D17F8D62957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04-4106-87A3-6D17F8D629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A04-4106-87A3-6D17F8D62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9632"/>
        <c:axId val="443807360"/>
      </c:lineChart>
      <c:catAx>
        <c:axId val="4435896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3807360"/>
        <c:crossesAt val="100"/>
        <c:auto val="1"/>
        <c:lblAlgn val="ctr"/>
        <c:lblOffset val="100"/>
        <c:noMultiLvlLbl val="0"/>
      </c:catAx>
      <c:valAx>
        <c:axId val="44380736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589632"/>
        <c:crosses val="autoZero"/>
        <c:crossBetween val="between"/>
        <c:majorUnit val="2"/>
      </c:valAx>
      <c:catAx>
        <c:axId val="44416972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807936"/>
        <c:crossesAt val="0"/>
        <c:auto val="1"/>
        <c:lblAlgn val="ctr"/>
        <c:lblOffset val="100"/>
        <c:noMultiLvlLbl val="0"/>
      </c:catAx>
      <c:valAx>
        <c:axId val="44380793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16972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B5-44BC-9022-36456BAB3102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B5-44BC-9022-36456BAB3102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8B5-44BC-9022-36456BAB3102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8B5-44BC-9022-36456BAB3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9120"/>
        <c:axId val="443163776"/>
      </c:lineChart>
      <c:catAx>
        <c:axId val="4435891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163776"/>
        <c:crosses val="autoZero"/>
        <c:auto val="1"/>
        <c:lblAlgn val="ctr"/>
        <c:lblOffset val="100"/>
        <c:tickLblSkip val="3"/>
        <c:noMultiLvlLbl val="0"/>
      </c:catAx>
      <c:valAx>
        <c:axId val="443163776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589120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ED-404A-9921-81A8EB57A0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ED-404A-9921-81A8EB57A06F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ED-404A-9921-81A8EB57A0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1ED-404A-9921-81A8EB57A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255744"/>
        <c:axId val="443166080"/>
      </c:lineChart>
      <c:catAx>
        <c:axId val="444255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166080"/>
        <c:crosses val="autoZero"/>
        <c:auto val="1"/>
        <c:lblAlgn val="ctr"/>
        <c:lblOffset val="100"/>
        <c:tickLblSkip val="3"/>
        <c:noMultiLvlLbl val="0"/>
      </c:catAx>
      <c:valAx>
        <c:axId val="443166080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25574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03-4874-B5F3-E74A4823E857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03-4874-B5F3-E74A4823E857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03-4874-B5F3-E74A4823E8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-7.0641699383826477</c:v>
                </c:pt>
                <c:pt idx="1">
                  <c:v>1.3563808826048129</c:v>
                </c:pt>
                <c:pt idx="2">
                  <c:v>6.608372320402367</c:v>
                </c:pt>
                <c:pt idx="3">
                  <c:v>-4.9163925901147598</c:v>
                </c:pt>
                <c:pt idx="4">
                  <c:v>-0.72474647124969316</c:v>
                </c:pt>
                <c:pt idx="5">
                  <c:v>1.1260416763557934</c:v>
                </c:pt>
                <c:pt idx="6">
                  <c:v>-0.45207219427073619</c:v>
                </c:pt>
                <c:pt idx="7">
                  <c:v>1.6150553344093765</c:v>
                </c:pt>
                <c:pt idx="8">
                  <c:v>5.3819753417228E-2</c:v>
                </c:pt>
                <c:pt idx="9">
                  <c:v>0.50733826469244736</c:v>
                </c:pt>
                <c:pt idx="10">
                  <c:v>-1.480860889875657</c:v>
                </c:pt>
                <c:pt idx="11">
                  <c:v>-8.6491333276815787</c:v>
                </c:pt>
                <c:pt idx="12">
                  <c:v>7.5460162153703658</c:v>
                </c:pt>
                <c:pt idx="13">
                  <c:v>2.0648356704599635</c:v>
                </c:pt>
                <c:pt idx="14">
                  <c:v>2.4026189950989929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703-4874-B5F3-E74A4823E857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703-4874-B5F3-E74A4823E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4399104"/>
        <c:axId val="443167808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110.60061515425798</c:v>
                </c:pt>
                <c:pt idx="1">
                  <c:v>112.10078075425368</c:v>
                </c:pt>
                <c:pt idx="2">
                  <c:v>119.50881772057271</c:v>
                </c:pt>
                <c:pt idx="3">
                  <c:v>113.63329506162471</c:v>
                </c:pt>
                <c:pt idx="4">
                  <c:v>112.80974176550083</c:v>
                </c:pt>
                <c:pt idx="5">
                  <c:v>114.08002647276972</c:v>
                </c:pt>
                <c:pt idx="6">
                  <c:v>113.56430239386964</c:v>
                </c:pt>
                <c:pt idx="7">
                  <c:v>115.39842871766665</c:v>
                </c:pt>
                <c:pt idx="8">
                  <c:v>115.46053586744983</c:v>
                </c:pt>
                <c:pt idx="9">
                  <c:v>116.04631134652435</c:v>
                </c:pt>
                <c:pt idx="10">
                  <c:v>114.32782690765033</c:v>
                </c:pt>
                <c:pt idx="11">
                  <c:v>104.43946072776664</c:v>
                </c:pt>
                <c:pt idx="12">
                  <c:v>112.32047936952929</c:v>
                </c:pt>
                <c:pt idx="13">
                  <c:v>114.63971269278295</c:v>
                </c:pt>
                <c:pt idx="14">
                  <c:v>117.39406820586667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703-4874-B5F3-E74A4823E857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703-4874-B5F3-E74A4823E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398592"/>
        <c:axId val="443167232"/>
      </c:lineChart>
      <c:catAx>
        <c:axId val="44439859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167232"/>
        <c:crossesAt val="100"/>
        <c:auto val="1"/>
        <c:lblAlgn val="ctr"/>
        <c:lblOffset val="200"/>
        <c:noMultiLvlLbl val="0"/>
      </c:catAx>
      <c:valAx>
        <c:axId val="44316723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398592"/>
        <c:crosses val="autoZero"/>
        <c:crossBetween val="between"/>
      </c:valAx>
      <c:catAx>
        <c:axId val="444399104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43167808"/>
        <c:crossesAt val="0"/>
        <c:auto val="1"/>
        <c:lblAlgn val="ctr"/>
        <c:lblOffset val="100"/>
        <c:noMultiLvlLbl val="0"/>
      </c:catAx>
      <c:valAx>
        <c:axId val="44316780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39910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13.126804443653995</c:v>
                </c:pt>
                <c:pt idx="1">
                  <c:v>-0.43668501246925118</c:v>
                </c:pt>
                <c:pt idx="2">
                  <c:v>2.3962492653942347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65-418A-A042-68B64E4329F4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29.371082818404702</c:v>
                </c:pt>
                <c:pt idx="1">
                  <c:v>10.108585867217723</c:v>
                </c:pt>
                <c:pt idx="2">
                  <c:v>6.409416451191241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65-418A-A042-68B64E4329F4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5.0862569410274672</c:v>
                </c:pt>
                <c:pt idx="1">
                  <c:v>2.319584782461348</c:v>
                </c:pt>
                <c:pt idx="2">
                  <c:v>2.1546911793345336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165-418A-A042-68B64E432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4875264"/>
        <c:axId val="443170112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7.5460162153703658</c:v>
                </c:pt>
                <c:pt idx="1">
                  <c:v>2.0648356704599635</c:v>
                </c:pt>
                <c:pt idx="2">
                  <c:v>2.4026189950989929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165-418A-A042-68B64E432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875264"/>
        <c:axId val="443170112"/>
      </c:lineChart>
      <c:catAx>
        <c:axId val="44487526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170112"/>
        <c:crosses val="autoZero"/>
        <c:auto val="1"/>
        <c:lblAlgn val="ctr"/>
        <c:lblOffset val="200"/>
        <c:noMultiLvlLbl val="0"/>
      </c:catAx>
      <c:valAx>
        <c:axId val="44317011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87526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-16.207463212018503</c:v>
                </c:pt>
                <c:pt idx="1">
                  <c:v>14.702134718456005</c:v>
                </c:pt>
                <c:pt idx="2">
                  <c:v>7.0982534604715708</c:v>
                </c:pt>
                <c:pt idx="3">
                  <c:v>-6.9538972295139949</c:v>
                </c:pt>
                <c:pt idx="4">
                  <c:v>1.3066603145199363</c:v>
                </c:pt>
                <c:pt idx="5">
                  <c:v>0.71600809594156711</c:v>
                </c:pt>
                <c:pt idx="6">
                  <c:v>0.8564397687966796</c:v>
                </c:pt>
                <c:pt idx="7">
                  <c:v>-0.61792118278196639</c:v>
                </c:pt>
                <c:pt idx="8">
                  <c:v>0.89171789907926957</c:v>
                </c:pt>
                <c:pt idx="9">
                  <c:v>0.12648574947642377</c:v>
                </c:pt>
                <c:pt idx="10">
                  <c:v>3.1640709115126509</c:v>
                </c:pt>
                <c:pt idx="11">
                  <c:v>-12.97459008175219</c:v>
                </c:pt>
                <c:pt idx="12">
                  <c:v>13.126804443653995</c:v>
                </c:pt>
                <c:pt idx="13">
                  <c:v>-0.43668501246925118</c:v>
                </c:pt>
                <c:pt idx="14">
                  <c:v>2.3962492653942347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A8-4F36-968C-7EAF5EAD7179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-10.559745331492875</c:v>
                </c:pt>
                <c:pt idx="1">
                  <c:v>-8.9796186193493064</c:v>
                </c:pt>
                <c:pt idx="2">
                  <c:v>-0.20394544299588979</c:v>
                </c:pt>
                <c:pt idx="3">
                  <c:v>-21.303744052565431</c:v>
                </c:pt>
                <c:pt idx="4">
                  <c:v>-15.738975338578209</c:v>
                </c:pt>
                <c:pt idx="5">
                  <c:v>-11.357531730174408</c:v>
                </c:pt>
                <c:pt idx="6">
                  <c:v>-0.37946955000107696</c:v>
                </c:pt>
                <c:pt idx="7">
                  <c:v>2.1839184528096967</c:v>
                </c:pt>
                <c:pt idx="8">
                  <c:v>-0.34469004802214487</c:v>
                </c:pt>
                <c:pt idx="9">
                  <c:v>1.2227738404073207</c:v>
                </c:pt>
                <c:pt idx="10">
                  <c:v>-4.9106455767730424</c:v>
                </c:pt>
                <c:pt idx="11">
                  <c:v>-2.0675110583865286</c:v>
                </c:pt>
                <c:pt idx="12">
                  <c:v>29.371082818404702</c:v>
                </c:pt>
                <c:pt idx="13">
                  <c:v>10.108585867217723</c:v>
                </c:pt>
                <c:pt idx="14">
                  <c:v>6.409416451191241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A8-4F36-968C-7EAF5EAD7179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-4.7366959246607498</c:v>
                </c:pt>
                <c:pt idx="1">
                  <c:v>-0.68449750221718508</c:v>
                </c:pt>
                <c:pt idx="2">
                  <c:v>7.2352076745278993</c:v>
                </c:pt>
                <c:pt idx="3">
                  <c:v>-2.6928864998882807</c:v>
                </c:pt>
                <c:pt idx="4">
                  <c:v>-0.84040346869631577</c:v>
                </c:pt>
                <c:pt idx="5">
                  <c:v>2.4093272766136042</c:v>
                </c:pt>
                <c:pt idx="6">
                  <c:v>-0.96316473311987005</c:v>
                </c:pt>
                <c:pt idx="7">
                  <c:v>1.9565858528497015</c:v>
                </c:pt>
                <c:pt idx="8">
                  <c:v>0.80151376805095431</c:v>
                </c:pt>
                <c:pt idx="9">
                  <c:v>1.0362357419646528E-2</c:v>
                </c:pt>
                <c:pt idx="10">
                  <c:v>-1.9104391498273809</c:v>
                </c:pt>
                <c:pt idx="11">
                  <c:v>-8.0687780824572393</c:v>
                </c:pt>
                <c:pt idx="12">
                  <c:v>5.0862569410274672</c:v>
                </c:pt>
                <c:pt idx="13">
                  <c:v>2.319584782461348</c:v>
                </c:pt>
                <c:pt idx="14">
                  <c:v>2.1546911793345336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5A8-4F36-968C-7EAF5EAD7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4877824"/>
        <c:axId val="44377932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A8-4F36-968C-7EAF5EAD71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98.188241461480686</c:v>
                </c:pt>
                <c:pt idx="1">
                  <c:v>112.62400899883046</c:v>
                </c:pt>
                <c:pt idx="2">
                  <c:v>120.61834661491176</c:v>
                </c:pt>
                <c:pt idx="3">
                  <c:v>112.23067075137183</c:v>
                </c:pt>
                <c:pt idx="4">
                  <c:v>113.69714438679954</c:v>
                </c:pt>
                <c:pt idx="5">
                  <c:v>114.51122514546338</c:v>
                </c:pt>
                <c:pt idx="6">
                  <c:v>115.49194481734546</c:v>
                </c:pt>
                <c:pt idx="7">
                  <c:v>114.77829562591221</c:v>
                </c:pt>
                <c:pt idx="8">
                  <c:v>115.80179423226659</c:v>
                </c:pt>
                <c:pt idx="9">
                  <c:v>115.94826699960842</c:v>
                </c:pt>
                <c:pt idx="10">
                  <c:v>119.61695238814607</c:v>
                </c:pt>
                <c:pt idx="11">
                  <c:v>104.09714314749942</c:v>
                </c:pt>
                <c:pt idx="12">
                  <c:v>117.76177155990223</c:v>
                </c:pt>
                <c:pt idx="13">
                  <c:v>117.24752355308185</c:v>
                </c:pt>
                <c:pt idx="14">
                  <c:v>120.05706647491553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5A8-4F36-968C-7EAF5EAD7179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A8-4F36-968C-7EAF5EAD71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127.88620475924218</c:v>
                </c:pt>
                <c:pt idx="1">
                  <c:v>116.40251130510211</c:v>
                </c:pt>
                <c:pt idx="2">
                  <c:v>116.16511368776257</c:v>
                </c:pt>
                <c:pt idx="3">
                  <c:v>91.417595189349996</c:v>
                </c:pt>
                <c:pt idx="4">
                  <c:v>77.029402427376937</c:v>
                </c:pt>
                <c:pt idx="5">
                  <c:v>68.280763605123866</c:v>
                </c:pt>
                <c:pt idx="6">
                  <c:v>68.021658898734188</c:v>
                </c:pt>
                <c:pt idx="7">
                  <c:v>69.507196459330913</c:v>
                </c:pt>
                <c:pt idx="8">
                  <c:v>69.267612070476403</c:v>
                </c:pt>
                <c:pt idx="9">
                  <c:v>70.114598310749017</c:v>
                </c:pt>
                <c:pt idx="10">
                  <c:v>66.671518890130031</c:v>
                </c:pt>
                <c:pt idx="11">
                  <c:v>65.293077864282338</c:v>
                </c:pt>
                <c:pt idx="12">
                  <c:v>84.47036183848617</c:v>
                </c:pt>
                <c:pt idx="13">
                  <c:v>93.009120897279061</c:v>
                </c:pt>
                <c:pt idx="14">
                  <c:v>98.970462793177617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5A8-4F36-968C-7EAF5EAD7179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A8-4F36-968C-7EAF5EAD717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113.2900788525513</c:v>
                </c:pt>
                <c:pt idx="1">
                  <c:v>112.51461109254569</c:v>
                </c:pt>
                <c:pt idx="2">
                  <c:v>120.65527686927878</c:v>
                </c:pt>
                <c:pt idx="3">
                  <c:v>117.40616720706316</c:v>
                </c:pt>
                <c:pt idx="4">
                  <c:v>116.4194817053916</c:v>
                </c:pt>
                <c:pt idx="5">
                  <c:v>119.22440803341178</c:v>
                </c:pt>
                <c:pt idx="6">
                  <c:v>118.07608058196301</c:v>
                </c:pt>
                <c:pt idx="7">
                  <c:v>120.38634047022911</c:v>
                </c:pt>
                <c:pt idx="8">
                  <c:v>121.35125356395072</c:v>
                </c:pt>
                <c:pt idx="9">
                  <c:v>121.36382841457825</c:v>
                </c:pt>
                <c:pt idx="10">
                  <c:v>119.04524632281682</c:v>
                </c:pt>
                <c:pt idx="11">
                  <c:v>109.43974957931414</c:v>
                </c:pt>
                <c:pt idx="12">
                  <c:v>115.00613643853508</c:v>
                </c:pt>
                <c:pt idx="13">
                  <c:v>117.67380127826006</c:v>
                </c:pt>
                <c:pt idx="14">
                  <c:v>120.20930829479038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35A8-4F36-968C-7EAF5EAD7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877312"/>
        <c:axId val="443778752"/>
      </c:lineChart>
      <c:catAx>
        <c:axId val="4448773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778752"/>
        <c:crossesAt val="100"/>
        <c:auto val="1"/>
        <c:lblAlgn val="ctr"/>
        <c:lblOffset val="200"/>
        <c:noMultiLvlLbl val="0"/>
      </c:catAx>
      <c:valAx>
        <c:axId val="443778752"/>
        <c:scaling>
          <c:orientation val="minMax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877312"/>
        <c:crossesAt val="1"/>
        <c:crossBetween val="between"/>
        <c:majorUnit val="20"/>
      </c:valAx>
      <c:catAx>
        <c:axId val="44487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443779328"/>
        <c:crossesAt val="0"/>
        <c:auto val="1"/>
        <c:lblAlgn val="ctr"/>
        <c:lblOffset val="100"/>
        <c:noMultiLvlLbl val="0"/>
      </c:catAx>
      <c:valAx>
        <c:axId val="44377932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877824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4.6594933448773395</c:v>
                </c:pt>
                <c:pt idx="1">
                  <c:v>4.4875836684177424</c:v>
                </c:pt>
                <c:pt idx="2">
                  <c:v>4.4950328210374089</c:v>
                </c:pt>
                <c:pt idx="3">
                  <c:v>4.6250526044259894</c:v>
                </c:pt>
                <c:pt idx="4">
                  <c:v>5.1959022096833998</c:v>
                </c:pt>
                <c:pt idx="5">
                  <c:v>5.0390754702400899</c:v>
                </c:pt>
                <c:pt idx="6">
                  <c:v>5.1191846920515927</c:v>
                </c:pt>
                <c:pt idx="7">
                  <c:v>5.3255411115317797</c:v>
                </c:pt>
                <c:pt idx="8">
                  <c:v>4.6510540146597261</c:v>
                </c:pt>
                <c:pt idx="9">
                  <c:v>5.0442938735129301</c:v>
                </c:pt>
                <c:pt idx="10">
                  <c:v>4.5268663137388607</c:v>
                </c:pt>
                <c:pt idx="11">
                  <c:v>4.8009091808626492</c:v>
                </c:pt>
                <c:pt idx="12">
                  <c:v>4.3737354900834875</c:v>
                </c:pt>
                <c:pt idx="13">
                  <c:v>4.2937736483418272</c:v>
                </c:pt>
                <c:pt idx="14">
                  <c:v>4.2231083476573241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B0-431A-B4D0-70A1A931B329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B0-431A-B4D0-70A1A931B32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B0-431A-B4D0-70A1A931B32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B0-431A-B4D0-70A1A931B32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B0-431A-B4D0-70A1A931B32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B0-431A-B4D0-70A1A931B32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B0-431A-B4D0-70A1A931B32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B0-431A-B4D0-70A1A931B32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B0-431A-B4D0-70A1A931B32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B0-431A-B4D0-70A1A931B32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DB0-431A-B4D0-70A1A931B32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DB0-431A-B4D0-70A1A931B32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18.443262248482458</c:v>
                </c:pt>
                <c:pt idx="1">
                  <c:v>20.871715551125369</c:v>
                </c:pt>
                <c:pt idx="2">
                  <c:v>20.967624151799395</c:v>
                </c:pt>
                <c:pt idx="3">
                  <c:v>20.518318192021212</c:v>
                </c:pt>
                <c:pt idx="4">
                  <c:v>20.938171572660337</c:v>
                </c:pt>
                <c:pt idx="5">
                  <c:v>20.853274019913819</c:v>
                </c:pt>
                <c:pt idx="6">
                  <c:v>21.127380765535193</c:v>
                </c:pt>
                <c:pt idx="7">
                  <c:v>20.663109551353955</c:v>
                </c:pt>
                <c:pt idx="8">
                  <c:v>20.836152231976847</c:v>
                </c:pt>
                <c:pt idx="9">
                  <c:v>20.757197788231917</c:v>
                </c:pt>
                <c:pt idx="10">
                  <c:v>21.735847916370901</c:v>
                </c:pt>
                <c:pt idx="11">
                  <c:v>20.706657131432156</c:v>
                </c:pt>
                <c:pt idx="12">
                  <c:v>21.781168976992138</c:v>
                </c:pt>
                <c:pt idx="13">
                  <c:v>21.247331398786038</c:v>
                </c:pt>
                <c:pt idx="14">
                  <c:v>21.246009755264751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DB0-431A-B4D0-70A1A931B329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B0-431A-B4D0-70A1A931B32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DB0-431A-B4D0-70A1A931B32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DB0-431A-B4D0-70A1A931B32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DB0-431A-B4D0-70A1A931B32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DB0-431A-B4D0-70A1A931B32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DB0-431A-B4D0-70A1A931B32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DB0-431A-B4D0-70A1A931B32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B0-431A-B4D0-70A1A931B32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DB0-431A-B4D0-70A1A931B32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DB0-431A-B4D0-70A1A931B32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DB0-431A-B4D0-70A1A931B32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8.6529383089440053</c:v>
                </c:pt>
                <c:pt idx="1">
                  <c:v>7.7705393393589102</c:v>
                </c:pt>
                <c:pt idx="2">
                  <c:v>7.273998757971861</c:v>
                </c:pt>
                <c:pt idx="3">
                  <c:v>6.0203486553788679</c:v>
                </c:pt>
                <c:pt idx="4">
                  <c:v>5.1098408565063691</c:v>
                </c:pt>
                <c:pt idx="5">
                  <c:v>4.4790530557533712</c:v>
                </c:pt>
                <c:pt idx="6">
                  <c:v>4.4823197344561807</c:v>
                </c:pt>
                <c:pt idx="7">
                  <c:v>4.5074127324712743</c:v>
                </c:pt>
                <c:pt idx="8">
                  <c:v>4.4894599131041639</c:v>
                </c:pt>
                <c:pt idx="9">
                  <c:v>4.5214169760712659</c:v>
                </c:pt>
                <c:pt idx="10">
                  <c:v>4.364011147643625</c:v>
                </c:pt>
                <c:pt idx="11">
                  <c:v>4.6784282298133197</c:v>
                </c:pt>
                <c:pt idx="12">
                  <c:v>5.6278544503877148</c:v>
                </c:pt>
                <c:pt idx="13">
                  <c:v>6.0713867898585967</c:v>
                </c:pt>
                <c:pt idx="14">
                  <c:v>6.3089472876591639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7DB0-431A-B4D0-70A1A931B329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DB0-431A-B4D0-70A1A931B32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DB0-431A-B4D0-70A1A931B32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DB0-431A-B4D0-70A1A931B32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DB0-431A-B4D0-70A1A931B32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DB0-431A-B4D0-70A1A931B32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DB0-431A-B4D0-70A1A931B32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DB0-431A-B4D0-70A1A931B32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DB0-431A-B4D0-70A1A931B32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DB0-431A-B4D0-70A1A931B32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DB0-431A-B4D0-70A1A931B32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DB0-431A-B4D0-70A1A931B329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68.244306097696196</c:v>
                </c:pt>
                <c:pt idx="1">
                  <c:v>66.870161441097991</c:v>
                </c:pt>
                <c:pt idx="2">
                  <c:v>67.263344269191322</c:v>
                </c:pt>
                <c:pt idx="3">
                  <c:v>68.836280548173917</c:v>
                </c:pt>
                <c:pt idx="4">
                  <c:v>68.756085361149914</c:v>
                </c:pt>
                <c:pt idx="5">
                  <c:v>69.628597454092727</c:v>
                </c:pt>
                <c:pt idx="6">
                  <c:v>69.271114807957034</c:v>
                </c:pt>
                <c:pt idx="7">
                  <c:v>69.503936604643002</c:v>
                </c:pt>
                <c:pt idx="8">
                  <c:v>70.023333840259269</c:v>
                </c:pt>
                <c:pt idx="9">
                  <c:v>69.677091362183887</c:v>
                </c:pt>
                <c:pt idx="10">
                  <c:v>69.373274622246612</c:v>
                </c:pt>
                <c:pt idx="11">
                  <c:v>69.814005457891867</c:v>
                </c:pt>
                <c:pt idx="12">
                  <c:v>68.21724108253666</c:v>
                </c:pt>
                <c:pt idx="13">
                  <c:v>68.387508163013536</c:v>
                </c:pt>
                <c:pt idx="14">
                  <c:v>68.221934609418767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7DB0-431A-B4D0-70A1A931B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18144"/>
        <c:axId val="443781632"/>
      </c:areaChart>
      <c:catAx>
        <c:axId val="44531814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781632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4378163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318144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4864"/>
        <c:axId val="36912736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4864"/>
        <c:axId val="369127360"/>
      </c:lineChart>
      <c:dateAx>
        <c:axId val="291044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7360"/>
        <c:crosses val="autoZero"/>
        <c:auto val="0"/>
        <c:lblOffset val="300"/>
        <c:baseTimeUnit val="days"/>
      </c:dateAx>
      <c:valAx>
        <c:axId val="36912736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486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5C-40AB-996F-E963A575E41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5C-40AB-996F-E963A575E41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5C-40AB-996F-E963A575E41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-18.47311753144778</c:v>
                </c:pt>
                <c:pt idx="1">
                  <c:v>16.768886170937858</c:v>
                </c:pt>
                <c:pt idx="2">
                  <c:v>7.5947500275251434</c:v>
                </c:pt>
                <c:pt idx="3">
                  <c:v>0.20399015618672856</c:v>
                </c:pt>
                <c:pt idx="4">
                  <c:v>3.8918156169122309</c:v>
                </c:pt>
                <c:pt idx="5">
                  <c:v>-9.955252644054946E-2</c:v>
                </c:pt>
                <c:pt idx="6">
                  <c:v>-0.81771446826200966</c:v>
                </c:pt>
                <c:pt idx="7">
                  <c:v>-0.77339794578723531</c:v>
                </c:pt>
                <c:pt idx="8">
                  <c:v>9.9164070147202743</c:v>
                </c:pt>
                <c:pt idx="9">
                  <c:v>7.8387443144819491</c:v>
                </c:pt>
                <c:pt idx="10">
                  <c:v>4.2170499280898444</c:v>
                </c:pt>
                <c:pt idx="11">
                  <c:v>-12.329198219184301</c:v>
                </c:pt>
                <c:pt idx="12">
                  <c:v>19.374522348229629</c:v>
                </c:pt>
                <c:pt idx="13">
                  <c:v>1.9810465123091925</c:v>
                </c:pt>
                <c:pt idx="14">
                  <c:v>2.3127834371511558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D5C-40AB-996F-E963A575E41B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D5C-40AB-996F-E963A575E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5520896"/>
        <c:axId val="443784512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128.02913136558772</c:v>
                </c:pt>
                <c:pt idx="1">
                  <c:v>149.49819066992359</c:v>
                </c:pt>
                <c:pt idx="2">
                  <c:v>160.85220454697722</c:v>
                </c:pt>
                <c:pt idx="3">
                  <c:v>161.18032721026242</c:v>
                </c:pt>
                <c:pt idx="4">
                  <c:v>167.45316835602162</c:v>
                </c:pt>
                <c:pt idx="5">
                  <c:v>167.28646449631844</c:v>
                </c:pt>
                <c:pt idx="6">
                  <c:v>165.91853887268806</c:v>
                </c:pt>
                <c:pt idx="7">
                  <c:v>164.63532830136648</c:v>
                </c:pt>
                <c:pt idx="8">
                  <c:v>180.96123754575095</c:v>
                </c:pt>
                <c:pt idx="9">
                  <c:v>195.1463262652847</c:v>
                </c:pt>
                <c:pt idx="10">
                  <c:v>203.37574427672484</c:v>
                </c:pt>
                <c:pt idx="11">
                  <c:v>178.30114563510608</c:v>
                </c:pt>
                <c:pt idx="12">
                  <c:v>212.84614094332915</c:v>
                </c:pt>
                <c:pt idx="13">
                  <c:v>217.06272199507168</c:v>
                </c:pt>
                <c:pt idx="14">
                  <c:v>222.08291267760319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D5C-40AB-996F-E963A575E41B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D5C-40AB-996F-E963A575E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520384"/>
        <c:axId val="443783936"/>
      </c:lineChart>
      <c:catAx>
        <c:axId val="44552038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783936"/>
        <c:crossesAt val="100"/>
        <c:auto val="1"/>
        <c:lblAlgn val="ctr"/>
        <c:lblOffset val="100"/>
        <c:noMultiLvlLbl val="0"/>
      </c:catAx>
      <c:valAx>
        <c:axId val="44378393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520384"/>
        <c:crosses val="autoZero"/>
        <c:crossBetween val="between"/>
      </c:valAx>
      <c:catAx>
        <c:axId val="4455208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43784512"/>
        <c:crossesAt val="0"/>
        <c:auto val="1"/>
        <c:lblAlgn val="ctr"/>
        <c:lblOffset val="100"/>
        <c:noMultiLvlLbl val="0"/>
      </c:catAx>
      <c:valAx>
        <c:axId val="44378451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52089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19.374522348229629</c:v>
                </c:pt>
                <c:pt idx="1">
                  <c:v>1.9810465123091925</c:v>
                </c:pt>
                <c:pt idx="2">
                  <c:v>2.3127834371511558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9A-455B-803C-2BCEB60B06C0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9A-455B-803C-2BCEB60B06C0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9A-455B-803C-2BCEB60B0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5521408"/>
        <c:axId val="444753600"/>
      </c:barChart>
      <c:catAx>
        <c:axId val="445521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753600"/>
        <c:crosses val="autoZero"/>
        <c:auto val="1"/>
        <c:lblAlgn val="ctr"/>
        <c:lblOffset val="200"/>
        <c:noMultiLvlLbl val="0"/>
      </c:catAx>
      <c:valAx>
        <c:axId val="4447536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521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34.020851042001347</c:v>
                </c:pt>
                <c:pt idx="1">
                  <c:v>35.885207569679359</c:v>
                </c:pt>
                <c:pt idx="2">
                  <c:v>48.970369232820993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D5-4442-915F-C9B2136F0E9C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D5-4442-915F-C9B2136F0E9C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D5-4442-915F-C9B2136F0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45818368"/>
        <c:axId val="444755904"/>
      </c:barChart>
      <c:catAx>
        <c:axId val="4458183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44755904"/>
        <c:crosses val="autoZero"/>
        <c:auto val="1"/>
        <c:lblAlgn val="ctr"/>
        <c:lblOffset val="200"/>
        <c:noMultiLvlLbl val="0"/>
      </c:catAx>
      <c:valAx>
        <c:axId val="4447559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45818368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A8-45B9-B2BA-D71C52EB42C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A8-45B9-B2BA-D71C52EB42C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A8-45B9-B2BA-D71C52EB42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-20.230473796103166</c:v>
                </c:pt>
                <c:pt idx="1">
                  <c:v>31.234087820569002</c:v>
                </c:pt>
                <c:pt idx="2">
                  <c:v>4.3692376970352553</c:v>
                </c:pt>
                <c:pt idx="3">
                  <c:v>0.64029584353557656</c:v>
                </c:pt>
                <c:pt idx="4">
                  <c:v>-1.030941593806034</c:v>
                </c:pt>
                <c:pt idx="5">
                  <c:v>-3.7709003929499163</c:v>
                </c:pt>
                <c:pt idx="6">
                  <c:v>-8.8826292279663992</c:v>
                </c:pt>
                <c:pt idx="7">
                  <c:v>7.8793256337474027</c:v>
                </c:pt>
                <c:pt idx="8">
                  <c:v>14.637182100715339</c:v>
                </c:pt>
                <c:pt idx="9">
                  <c:v>-0.4072676258997654</c:v>
                </c:pt>
                <c:pt idx="10">
                  <c:v>1.5185905714314663</c:v>
                </c:pt>
                <c:pt idx="11">
                  <c:v>-8.9531919346545141</c:v>
                </c:pt>
                <c:pt idx="12">
                  <c:v>34.16490429276444</c:v>
                </c:pt>
                <c:pt idx="13">
                  <c:v>1.5682351965594643</c:v>
                </c:pt>
                <c:pt idx="14">
                  <c:v>2.0524997993921934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6A8-45B9-B2BA-D71C52EB42C0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6A8-45B9-B2BA-D71C52EB4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5955072"/>
        <c:axId val="444758784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112.845705646504</c:v>
                </c:pt>
                <c:pt idx="1">
                  <c:v>148.09203244987384</c:v>
                </c:pt>
                <c:pt idx="2">
                  <c:v>154.56252535797941</c:v>
                </c:pt>
                <c:pt idx="3">
                  <c:v>155.55218278351015</c:v>
                </c:pt>
                <c:pt idx="4">
                  <c:v>153.94853063112177</c:v>
                </c:pt>
                <c:pt idx="5">
                  <c:v>148.14328488461217</c:v>
                </c:pt>
                <c:pt idx="6">
                  <c:v>134.98426616218208</c:v>
                </c:pt>
                <c:pt idx="7">
                  <c:v>145.62011604742472</c:v>
                </c:pt>
                <c:pt idx="8">
                  <c:v>166.93479760855925</c:v>
                </c:pt>
                <c:pt idx="9">
                  <c:v>166.25492622153831</c:v>
                </c:pt>
                <c:pt idx="10">
                  <c:v>168.77965785567892</c:v>
                </c:pt>
                <c:pt idx="11">
                  <c:v>153.6684911412068</c:v>
                </c:pt>
                <c:pt idx="12">
                  <c:v>206.16918406773527</c:v>
                </c:pt>
                <c:pt idx="13">
                  <c:v>209.40240177674499</c:v>
                </c:pt>
                <c:pt idx="14">
                  <c:v>213.7003856531351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6A8-45B9-B2BA-D71C52EB42C0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6A8-45B9-B2BA-D71C52EB4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162496"/>
        <c:axId val="444758208"/>
      </c:lineChart>
      <c:catAx>
        <c:axId val="4451624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4758208"/>
        <c:crossesAt val="100"/>
        <c:auto val="1"/>
        <c:lblAlgn val="ctr"/>
        <c:lblOffset val="100"/>
        <c:noMultiLvlLbl val="0"/>
      </c:catAx>
      <c:valAx>
        <c:axId val="44475820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162496"/>
        <c:crosses val="autoZero"/>
        <c:crossBetween val="between"/>
      </c:valAx>
      <c:catAx>
        <c:axId val="4459550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4758784"/>
        <c:crossesAt val="0"/>
        <c:auto val="1"/>
        <c:lblAlgn val="ctr"/>
        <c:lblOffset val="100"/>
        <c:noMultiLvlLbl val="0"/>
      </c:catAx>
      <c:valAx>
        <c:axId val="44475878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9550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34.16490429276444</c:v>
                </c:pt>
                <c:pt idx="1">
                  <c:v>1.5682351965594643</c:v>
                </c:pt>
                <c:pt idx="2">
                  <c:v>2.0524997993921934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56-4688-9258-22F6051C193F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56-4688-9258-22F6051C193F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56-4688-9258-22F6051C1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3715584"/>
        <c:axId val="445088896"/>
      </c:barChart>
      <c:catAx>
        <c:axId val="4437155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088896"/>
        <c:crosses val="autoZero"/>
        <c:auto val="1"/>
        <c:lblAlgn val="ctr"/>
        <c:lblOffset val="200"/>
        <c:noMultiLvlLbl val="0"/>
      </c:catAx>
      <c:valAx>
        <c:axId val="4450888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7155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42.153571801377808</c:v>
                </c:pt>
                <c:pt idx="1">
                  <c:v>39.150119542481292</c:v>
                </c:pt>
                <c:pt idx="2">
                  <c:v>61.388060346671082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25-4CF6-B317-BFB12B60EA50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25-4CF6-B317-BFB12B60EA50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E25-4CF6-B317-BFB12B60E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43717120"/>
        <c:axId val="445091200"/>
      </c:barChart>
      <c:catAx>
        <c:axId val="4437171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091200"/>
        <c:crosses val="autoZero"/>
        <c:auto val="1"/>
        <c:lblAlgn val="ctr"/>
        <c:lblOffset val="200"/>
        <c:noMultiLvlLbl val="0"/>
      </c:catAx>
      <c:valAx>
        <c:axId val="4450912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3717120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D8-473F-9ACA-C45B7C67EB5C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D8-473F-9ACA-C45B7C67EB5C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D8-473F-9ACA-C45B7C67EB5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-4.4854513916123491</c:v>
                </c:pt>
                <c:pt idx="1">
                  <c:v>-1.6886454999525236</c:v>
                </c:pt>
                <c:pt idx="2">
                  <c:v>5.0538678397793912</c:v>
                </c:pt>
                <c:pt idx="3">
                  <c:v>-0.69023203611490169</c:v>
                </c:pt>
                <c:pt idx="4">
                  <c:v>-3.3826193011271655</c:v>
                </c:pt>
                <c:pt idx="5">
                  <c:v>-1.3318511811734712</c:v>
                </c:pt>
                <c:pt idx="6">
                  <c:v>-0.47200141400726148</c:v>
                </c:pt>
                <c:pt idx="7">
                  <c:v>1.3292393073510045</c:v>
                </c:pt>
                <c:pt idx="8">
                  <c:v>1.4339603423910052</c:v>
                </c:pt>
                <c:pt idx="9">
                  <c:v>2.0151670803921773</c:v>
                </c:pt>
                <c:pt idx="10">
                  <c:v>-6.6205247776518483E-2</c:v>
                </c:pt>
                <c:pt idx="11">
                  <c:v>-12.885743716261167</c:v>
                </c:pt>
                <c:pt idx="12">
                  <c:v>11.248017351738726</c:v>
                </c:pt>
                <c:pt idx="13">
                  <c:v>0.25433000323857868</c:v>
                </c:pt>
                <c:pt idx="14">
                  <c:v>1.6794078808311186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5D8-473F-9ACA-C45B7C67EB5C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5D8-473F-9ACA-C45B7C67E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6252032"/>
        <c:axId val="445094656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106.89320007414462</c:v>
                </c:pt>
                <c:pt idx="1">
                  <c:v>105.08815286133732</c:v>
                </c:pt>
                <c:pt idx="2">
                  <c:v>110.39916922221467</c:v>
                </c:pt>
                <c:pt idx="3">
                  <c:v>109.63715878863823</c:v>
                </c:pt>
                <c:pt idx="4">
                  <c:v>105.92855109424632</c:v>
                </c:pt>
                <c:pt idx="5">
                  <c:v>104.51774043529764</c:v>
                </c:pt>
                <c:pt idx="6">
                  <c:v>104.02441522255461</c:v>
                </c:pt>
                <c:pt idx="7">
                  <c:v>105.40714863893481</c:v>
                </c:pt>
                <c:pt idx="8">
                  <c:v>106.91864534846229</c:v>
                </c:pt>
                <c:pt idx="9">
                  <c:v>109.07323469232576</c:v>
                </c:pt>
                <c:pt idx="10">
                  <c:v>109.00102248703985</c:v>
                </c:pt>
                <c:pt idx="11">
                  <c:v>94.955430081255685</c:v>
                </c:pt>
                <c:pt idx="12">
                  <c:v>105.63603333321348</c:v>
                </c:pt>
                <c:pt idx="13">
                  <c:v>105.90469746021094</c:v>
                </c:pt>
                <c:pt idx="14">
                  <c:v>107.68326929552806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D8-473F-9ACA-C45B7C67EB5C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D8-473F-9ACA-C45B7C67E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251520"/>
        <c:axId val="445094080"/>
      </c:lineChart>
      <c:catAx>
        <c:axId val="4462515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094080"/>
        <c:crossesAt val="100"/>
        <c:auto val="1"/>
        <c:lblAlgn val="ctr"/>
        <c:lblOffset val="200"/>
        <c:noMultiLvlLbl val="0"/>
      </c:catAx>
      <c:valAx>
        <c:axId val="44509408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251520"/>
        <c:crosses val="autoZero"/>
        <c:crossBetween val="between"/>
        <c:majorUnit val="5"/>
      </c:valAx>
      <c:catAx>
        <c:axId val="4462520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45094656"/>
        <c:crossesAt val="0"/>
        <c:auto val="1"/>
        <c:lblAlgn val="ctr"/>
        <c:lblOffset val="100"/>
        <c:noMultiLvlLbl val="0"/>
      </c:catAx>
      <c:valAx>
        <c:axId val="44509465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2520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11.248017351738726</c:v>
                </c:pt>
                <c:pt idx="1">
                  <c:v>0.25433000323857868</c:v>
                </c:pt>
                <c:pt idx="2">
                  <c:v>1.6794078808311186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51-42AF-8D7A-885F2F2E1A0B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51-42AF-8D7A-885F2F2E1A0B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51-42AF-8D7A-885F2F2E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6535168"/>
        <c:axId val="445416576"/>
      </c:barChart>
      <c:catAx>
        <c:axId val="4465351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416576"/>
        <c:crosses val="autoZero"/>
        <c:auto val="1"/>
        <c:lblAlgn val="ctr"/>
        <c:lblOffset val="200"/>
        <c:noMultiLvlLbl val="0"/>
      </c:catAx>
      <c:valAx>
        <c:axId val="4454165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535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4.2127572253301659</c:v>
                </c:pt>
                <c:pt idx="1">
                  <c:v>-1.0282246958313812</c:v>
                </c:pt>
                <c:pt idx="2">
                  <c:v>0.74165646052932743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AB-4D19-9453-3C91803CFC8E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37.475816603431355</c:v>
                </c:pt>
                <c:pt idx="1">
                  <c:v>7.3995561031658497</c:v>
                </c:pt>
                <c:pt idx="2">
                  <c:v>5.3195543271577383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AB-4D19-9453-3C91803CFC8E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10.97657604680462</c:v>
                </c:pt>
                <c:pt idx="1">
                  <c:v>1.3346511210217127</c:v>
                </c:pt>
                <c:pt idx="2">
                  <c:v>2.1876171231570263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AB-4D19-9453-3C91803CF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5129728"/>
        <c:axId val="445418880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11.248017351738726</c:v>
                </c:pt>
                <c:pt idx="1">
                  <c:v>0.25433000323857868</c:v>
                </c:pt>
                <c:pt idx="2">
                  <c:v>1.6794078808311186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EAB-4D19-9453-3C91803CF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129728"/>
        <c:axId val="445418880"/>
      </c:lineChart>
      <c:catAx>
        <c:axId val="44512972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418880"/>
        <c:crosses val="autoZero"/>
        <c:auto val="1"/>
        <c:lblAlgn val="ctr"/>
        <c:lblOffset val="200"/>
        <c:noMultiLvlLbl val="0"/>
      </c:catAx>
      <c:valAx>
        <c:axId val="44541888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12972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-6.6023014418128305</c:v>
                </c:pt>
                <c:pt idx="1">
                  <c:v>0.66741055145975725</c:v>
                </c:pt>
                <c:pt idx="2">
                  <c:v>6.2325715527156156</c:v>
                </c:pt>
                <c:pt idx="3">
                  <c:v>0.9304451066260766</c:v>
                </c:pt>
                <c:pt idx="4">
                  <c:v>-1.7588455702252204</c:v>
                </c:pt>
                <c:pt idx="5">
                  <c:v>-1.1040025019966815</c:v>
                </c:pt>
                <c:pt idx="6">
                  <c:v>-5.7319887988299678</c:v>
                </c:pt>
                <c:pt idx="7">
                  <c:v>2.6189006292362871</c:v>
                </c:pt>
                <c:pt idx="8">
                  <c:v>1.8133579801729027</c:v>
                </c:pt>
                <c:pt idx="9">
                  <c:v>-1.6719797304020734</c:v>
                </c:pt>
                <c:pt idx="10">
                  <c:v>1.1051709063621074</c:v>
                </c:pt>
                <c:pt idx="11">
                  <c:v>-3.216591464978602</c:v>
                </c:pt>
                <c:pt idx="12">
                  <c:v>4.2127572253301659</c:v>
                </c:pt>
                <c:pt idx="13">
                  <c:v>-1.0282246958313812</c:v>
                </c:pt>
                <c:pt idx="14">
                  <c:v>0.74165646052932743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F2-44E9-80A7-B9FE1E2486FE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-5.1069569794221508</c:v>
                </c:pt>
                <c:pt idx="1">
                  <c:v>-5.5937076121172709</c:v>
                </c:pt>
                <c:pt idx="2">
                  <c:v>-1.7883252530764837</c:v>
                </c:pt>
                <c:pt idx="3">
                  <c:v>-8.3020085454021064</c:v>
                </c:pt>
                <c:pt idx="4">
                  <c:v>-10.586903647944613</c:v>
                </c:pt>
                <c:pt idx="5">
                  <c:v>-7.7395120533118922</c:v>
                </c:pt>
                <c:pt idx="6">
                  <c:v>-0.8935112440369597</c:v>
                </c:pt>
                <c:pt idx="7">
                  <c:v>-1.389739331812756</c:v>
                </c:pt>
                <c:pt idx="8">
                  <c:v>-3.6455968942293082</c:v>
                </c:pt>
                <c:pt idx="9">
                  <c:v>-2.3109708472077051</c:v>
                </c:pt>
                <c:pt idx="10">
                  <c:v>-1.3434780739466801</c:v>
                </c:pt>
                <c:pt idx="11">
                  <c:v>-28.603731348775018</c:v>
                </c:pt>
                <c:pt idx="12">
                  <c:v>37.475816603431355</c:v>
                </c:pt>
                <c:pt idx="13">
                  <c:v>7.3995561031658497</c:v>
                </c:pt>
                <c:pt idx="14">
                  <c:v>5.3195543271577383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F2-44E9-80A7-B9FE1E2486FE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-4.7413929070068805</c:v>
                </c:pt>
                <c:pt idx="1">
                  <c:v>-1.7984282876937763</c:v>
                </c:pt>
                <c:pt idx="2">
                  <c:v>6.2615042627011785</c:v>
                </c:pt>
                <c:pt idx="3">
                  <c:v>0.20187495192847127</c:v>
                </c:pt>
                <c:pt idx="4">
                  <c:v>-2.569436817628945</c:v>
                </c:pt>
                <c:pt idx="5">
                  <c:v>-0.29164664214907932</c:v>
                </c:pt>
                <c:pt idx="6">
                  <c:v>0.52188203015799406</c:v>
                </c:pt>
                <c:pt idx="7">
                  <c:v>1.243296590845322</c:v>
                </c:pt>
                <c:pt idx="8">
                  <c:v>1.3347036993102357</c:v>
                </c:pt>
                <c:pt idx="9">
                  <c:v>1.6532415101080167</c:v>
                </c:pt>
                <c:pt idx="10">
                  <c:v>-0.62292150962305337</c:v>
                </c:pt>
                <c:pt idx="11">
                  <c:v>-15.046241727379229</c:v>
                </c:pt>
                <c:pt idx="12">
                  <c:v>10.97657604680462</c:v>
                </c:pt>
                <c:pt idx="13">
                  <c:v>1.3346511210217127</c:v>
                </c:pt>
                <c:pt idx="14">
                  <c:v>2.1876171231570263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CF2-44E9-80A7-B9FE1E248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7218688"/>
        <c:axId val="445421760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91.656045799625971</c:v>
                </c:pt>
                <c:pt idx="1">
                  <c:v>92.267767920343474</c:v>
                </c:pt>
                <c:pt idx="2">
                  <c:v>98.018422576072453</c:v>
                </c:pt>
                <c:pt idx="3">
                  <c:v>98.930430192523588</c:v>
                </c:pt>
                <c:pt idx="4">
                  <c:v>97.190396703477617</c:v>
                </c:pt>
                <c:pt idx="5">
                  <c:v>96.117412292170741</c:v>
                </c:pt>
                <c:pt idx="6">
                  <c:v>90.607972985858282</c:v>
                </c:pt>
                <c:pt idx="7">
                  <c:v>92.980905760523171</c:v>
                </c:pt>
                <c:pt idx="8">
                  <c:v>94.666982435168677</c:v>
                </c:pt>
                <c:pt idx="9">
                  <c:v>93.084169677469362</c:v>
                </c:pt>
                <c:pt idx="10">
                  <c:v>94.112908839173485</c:v>
                </c:pt>
                <c:pt idx="11">
                  <c:v>91.085681046009526</c:v>
                </c:pt>
                <c:pt idx="12">
                  <c:v>94.922899655516503</c:v>
                </c:pt>
                <c:pt idx="13">
                  <c:v>93.946878959259223</c:v>
                </c:pt>
                <c:pt idx="14">
                  <c:v>94.643642056526247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CF2-44E9-80A7-B9FE1E2486FE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132.57638248358367</c:v>
                </c:pt>
                <c:pt idx="1">
                  <c:v>125.16044728472974</c:v>
                </c:pt>
                <c:pt idx="2">
                  <c:v>122.92217139907343</c:v>
                </c:pt>
                <c:pt idx="3">
                  <c:v>112.71716222532852</c:v>
                </c:pt>
                <c:pt idx="4">
                  <c:v>100.78390486583557</c:v>
                </c:pt>
                <c:pt idx="5">
                  <c:v>92.983722400945837</c:v>
                </c:pt>
                <c:pt idx="6">
                  <c:v>92.152902386169274</c:v>
                </c:pt>
                <c:pt idx="7">
                  <c:v>90.872217256301653</c:v>
                </c:pt>
                <c:pt idx="8">
                  <c:v>87.559382526288616</c:v>
                </c:pt>
                <c:pt idx="9">
                  <c:v>85.535910722111012</c:v>
                </c:pt>
                <c:pt idx="10">
                  <c:v>84.386754516208839</c:v>
                </c:pt>
                <c:pt idx="11">
                  <c:v>60.248993960442199</c:v>
                </c:pt>
                <c:pt idx="12">
                  <c:v>82.827796442469946</c:v>
                </c:pt>
                <c:pt idx="13">
                  <c:v>88.956685709246514</c:v>
                </c:pt>
                <c:pt idx="14">
                  <c:v>93.688784933188842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CF2-44E9-80A7-B9FE1E2486FE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109.73703510329811</c:v>
                </c:pt>
                <c:pt idx="1">
                  <c:v>107.76349322192395</c:v>
                </c:pt>
                <c:pt idx="2">
                  <c:v>114.5111089436504</c:v>
                </c:pt>
                <c:pt idx="3">
                  <c:v>114.74227818978316</c:v>
                </c:pt>
                <c:pt idx="4">
                  <c:v>111.79404784858866</c:v>
                </c:pt>
                <c:pt idx="5">
                  <c:v>111.46800426191572</c:v>
                </c:pt>
                <c:pt idx="6">
                  <c:v>112.04973574553442</c:v>
                </c:pt>
                <c:pt idx="7">
                  <c:v>113.44284629010984</c:v>
                </c:pt>
                <c:pt idx="8">
                  <c:v>114.95697215614675</c:v>
                </c:pt>
                <c:pt idx="9">
                  <c:v>116.8574885385955</c:v>
                </c:pt>
                <c:pt idx="10">
                  <c:v>116.12955810688329</c:v>
                </c:pt>
                <c:pt idx="11">
                  <c:v>98.656424077184298</c:v>
                </c:pt>
                <c:pt idx="12">
                  <c:v>109.48552149107451</c:v>
                </c:pt>
                <c:pt idx="13">
                  <c:v>110.94677123101161</c:v>
                </c:pt>
                <c:pt idx="14">
                  <c:v>113.37386179605109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CF2-44E9-80A7-B9FE1E248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18176"/>
        <c:axId val="445421184"/>
      </c:lineChart>
      <c:catAx>
        <c:axId val="4472181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421184"/>
        <c:crossesAt val="100"/>
        <c:auto val="1"/>
        <c:lblAlgn val="ctr"/>
        <c:lblOffset val="200"/>
        <c:noMultiLvlLbl val="0"/>
      </c:catAx>
      <c:valAx>
        <c:axId val="445421184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218176"/>
        <c:crossesAt val="1"/>
        <c:crossBetween val="between"/>
        <c:majorUnit val="10"/>
      </c:valAx>
      <c:catAx>
        <c:axId val="44721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45421760"/>
        <c:crossesAt val="0"/>
        <c:auto val="1"/>
        <c:lblAlgn val="ctr"/>
        <c:lblOffset val="100"/>
        <c:noMultiLvlLbl val="0"/>
      </c:catAx>
      <c:valAx>
        <c:axId val="44542176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218688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546752"/>
        <c:axId val="36913024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46752"/>
        <c:axId val="369130240"/>
      </c:lineChart>
      <c:dateAx>
        <c:axId val="2575467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30240"/>
        <c:crosses val="autoZero"/>
        <c:auto val="0"/>
        <c:lblOffset val="300"/>
        <c:baseTimeUnit val="days"/>
      </c:dateAx>
      <c:valAx>
        <c:axId val="36913024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54675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Ravenna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12-454C-9AA2-FCF8F837A638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12-454C-9AA2-FCF8F837A638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12-454C-9AA2-FCF8F837A6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-2.7676455149852952</c:v>
                </c:pt>
                <c:pt idx="1">
                  <c:v>2.2170492536164987</c:v>
                </c:pt>
                <c:pt idx="2">
                  <c:v>2.0269980104116181</c:v>
                </c:pt>
                <c:pt idx="3">
                  <c:v>-2.9699037063252165</c:v>
                </c:pt>
                <c:pt idx="4">
                  <c:v>-2.3736704233498385</c:v>
                </c:pt>
                <c:pt idx="5">
                  <c:v>0.2135592183084567</c:v>
                </c:pt>
                <c:pt idx="6">
                  <c:v>-0.55616718047273306</c:v>
                </c:pt>
                <c:pt idx="7">
                  <c:v>0.94772509505784974</c:v>
                </c:pt>
                <c:pt idx="8">
                  <c:v>-0.12385898318293398</c:v>
                </c:pt>
                <c:pt idx="9">
                  <c:v>2.998309078293282</c:v>
                </c:pt>
                <c:pt idx="10">
                  <c:v>2.5693497446080737</c:v>
                </c:pt>
                <c:pt idx="11">
                  <c:v>-5.2519544811580605</c:v>
                </c:pt>
                <c:pt idx="12">
                  <c:v>3.630196001475583</c:v>
                </c:pt>
                <c:pt idx="13">
                  <c:v>-0.52313004256432372</c:v>
                </c:pt>
                <c:pt idx="14">
                  <c:v>0.4046564866280411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F12-454C-9AA2-FCF8F837A638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F12-454C-9AA2-FCF8F837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7386624"/>
        <c:axId val="445645952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108.01291701122651</c:v>
                </c:pt>
                <c:pt idx="1">
                  <c:v>110.40761658163331</c:v>
                </c:pt>
                <c:pt idx="2">
                  <c:v>112.64557677308589</c:v>
                </c:pt>
                <c:pt idx="3">
                  <c:v>109.30011161349059</c:v>
                </c:pt>
                <c:pt idx="4">
                  <c:v>106.7056871914328</c:v>
                </c:pt>
                <c:pt idx="5">
                  <c:v>106.93356702288951</c:v>
                </c:pt>
                <c:pt idx="6">
                  <c:v>106.33883761819938</c:v>
                </c:pt>
                <c:pt idx="7">
                  <c:v>107.34663746809989</c:v>
                </c:pt>
                <c:pt idx="8">
                  <c:v>107.2136790144508</c:v>
                </c:pt>
                <c:pt idx="9">
                  <c:v>110.42827648551332</c:v>
                </c:pt>
                <c:pt idx="10">
                  <c:v>113.26556512536895</c:v>
                </c:pt>
                <c:pt idx="11">
                  <c:v>107.31690920215814</c:v>
                </c:pt>
                <c:pt idx="12">
                  <c:v>111.21272334892207</c:v>
                </c:pt>
                <c:pt idx="13">
                  <c:v>110.63093618192991</c:v>
                </c:pt>
                <c:pt idx="14">
                  <c:v>111.07861144140743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F12-454C-9AA2-FCF8F837A638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F12-454C-9AA2-FCF8F837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386112"/>
        <c:axId val="445645376"/>
      </c:lineChart>
      <c:catAx>
        <c:axId val="4473861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45645376"/>
        <c:crossesAt val="100"/>
        <c:auto val="1"/>
        <c:lblAlgn val="ctr"/>
        <c:lblOffset val="100"/>
        <c:noMultiLvlLbl val="0"/>
      </c:catAx>
      <c:valAx>
        <c:axId val="44564537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386112"/>
        <c:crosses val="autoZero"/>
        <c:crossBetween val="between"/>
      </c:valAx>
      <c:catAx>
        <c:axId val="4473866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645952"/>
        <c:crossesAt val="0"/>
        <c:auto val="1"/>
        <c:lblAlgn val="ctr"/>
        <c:lblOffset val="100"/>
        <c:noMultiLvlLbl val="0"/>
      </c:catAx>
      <c:valAx>
        <c:axId val="44564595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386624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71.161423497838598</c:v>
                </c:pt>
                <c:pt idx="1">
                  <c:v>72.671817487449502</c:v>
                </c:pt>
                <c:pt idx="2">
                  <c:v>73.192268232382503</c:v>
                </c:pt>
                <c:pt idx="3">
                  <c:v>72.546143714741333</c:v>
                </c:pt>
                <c:pt idx="4">
                  <c:v>72.955650551361344</c:v>
                </c:pt>
                <c:pt idx="5">
                  <c:v>72.622488024313952</c:v>
                </c:pt>
                <c:pt idx="6">
                  <c:v>72.542065716308144</c:v>
                </c:pt>
                <c:pt idx="7">
                  <c:v>73.110805518093017</c:v>
                </c:pt>
                <c:pt idx="8">
                  <c:v>71.095213476008254</c:v>
                </c:pt>
                <c:pt idx="9">
                  <c:v>72.361620273889486</c:v>
                </c:pt>
                <c:pt idx="10">
                  <c:v>74.006580897718422</c:v>
                </c:pt>
                <c:pt idx="11">
                  <c:v>72.098488816853418</c:v>
                </c:pt>
                <c:pt idx="12">
                  <c:v>73.998888162877947</c:v>
                </c:pt>
                <c:pt idx="13">
                  <c:v>73.364628739740837</c:v>
                </c:pt>
                <c:pt idx="14">
                  <c:v>73.439727900860291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E47-4453-94F0-82CEAAC39F6C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E47-4453-94F0-82CEAAC39F6C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67.475757528358187</c:v>
                </c:pt>
                <c:pt idx="1">
                  <c:v>68.375257040688837</c:v>
                </c:pt>
                <c:pt idx="2">
                  <c:v>69.772414269447651</c:v>
                </c:pt>
                <c:pt idx="3">
                  <c:v>67.536151474269261</c:v>
                </c:pt>
                <c:pt idx="4">
                  <c:v>65.78354257680617</c:v>
                </c:pt>
                <c:pt idx="5">
                  <c:v>66.012914416460262</c:v>
                </c:pt>
                <c:pt idx="6">
                  <c:v>66.197376947440603</c:v>
                </c:pt>
                <c:pt idx="7">
                  <c:v>66.632008764438496</c:v>
                </c:pt>
                <c:pt idx="8">
                  <c:v>66.075853379840055</c:v>
                </c:pt>
                <c:pt idx="9">
                  <c:v>68.229960867006412</c:v>
                </c:pt>
                <c:pt idx="10">
                  <c:v>70.626156058221994</c:v>
                </c:pt>
                <c:pt idx="11">
                  <c:v>67.157426063004849</c:v>
                </c:pt>
                <c:pt idx="12">
                  <c:v>69.426893542091378</c:v>
                </c:pt>
                <c:pt idx="13">
                  <c:v>69.129759567080839</c:v>
                </c:pt>
                <c:pt idx="14">
                  <c:v>69.458286659331279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E47-4453-94F0-82CEAAC39F6C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E47-4453-94F0-82CEAAC39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84192"/>
        <c:axId val="445648256"/>
      </c:lineChart>
      <c:catAx>
        <c:axId val="4469841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648256"/>
        <c:crosses val="autoZero"/>
        <c:auto val="1"/>
        <c:lblAlgn val="ctr"/>
        <c:lblOffset val="100"/>
        <c:tickLblSkip val="2"/>
        <c:noMultiLvlLbl val="0"/>
      </c:catAx>
      <c:valAx>
        <c:axId val="445648256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984192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7E-41EE-806E-854F0C2343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5.1793033195750331</c:v>
                </c:pt>
                <c:pt idx="1">
                  <c:v>5.9122787833160615</c:v>
                </c:pt>
                <c:pt idx="2">
                  <c:v>4.6724251693866705</c:v>
                </c:pt>
                <c:pt idx="3">
                  <c:v>6.9059387362777809</c:v>
                </c:pt>
                <c:pt idx="4">
                  <c:v>9.8307779045928392</c:v>
                </c:pt>
                <c:pt idx="5">
                  <c:v>9.1012767362649551</c:v>
                </c:pt>
                <c:pt idx="6">
                  <c:v>8.7462201499470034</c:v>
                </c:pt>
                <c:pt idx="7">
                  <c:v>8.8616131469802699</c:v>
                </c:pt>
                <c:pt idx="8">
                  <c:v>7.0600534842785629</c:v>
                </c:pt>
                <c:pt idx="9">
                  <c:v>5.7097386587595711</c:v>
                </c:pt>
                <c:pt idx="10">
                  <c:v>4.5677354614833092</c:v>
                </c:pt>
                <c:pt idx="11">
                  <c:v>6.8532126469390722</c:v>
                </c:pt>
                <c:pt idx="12">
                  <c:v>6.1784639395165035</c:v>
                </c:pt>
                <c:pt idx="13">
                  <c:v>5.7723582132243632</c:v>
                </c:pt>
                <c:pt idx="14">
                  <c:v>5.4213725395384671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7E-41EE-806E-854F0C23432E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7E-41EE-806E-854F0C2343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C7E-41EE-806E-854F0C234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85728"/>
        <c:axId val="445651136"/>
      </c:lineChart>
      <c:catAx>
        <c:axId val="4469857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5651136"/>
        <c:crosses val="autoZero"/>
        <c:auto val="1"/>
        <c:lblAlgn val="ctr"/>
        <c:lblOffset val="100"/>
        <c:tickLblSkip val="2"/>
        <c:noMultiLvlLbl val="0"/>
      </c:catAx>
      <c:valAx>
        <c:axId val="445651136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985728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82-41EC-878C-5F77399396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108.29230364685391</c:v>
                </c:pt>
                <c:pt idx="1">
                  <c:v>107.41490921561832</c:v>
                </c:pt>
                <c:pt idx="2">
                  <c:v>113.5751258343607</c:v>
                </c:pt>
                <c:pt idx="3">
                  <c:v>110.88152037400751</c:v>
                </c:pt>
                <c:pt idx="4">
                  <c:v>112.29101234920327</c:v>
                </c:pt>
                <c:pt idx="5">
                  <c:v>113.24742960269913</c:v>
                </c:pt>
                <c:pt idx="6">
                  <c:v>112.2341316311559</c:v>
                </c:pt>
                <c:pt idx="7">
                  <c:v>112.2555626632094</c:v>
                </c:pt>
                <c:pt idx="8">
                  <c:v>110.49922219755938</c:v>
                </c:pt>
                <c:pt idx="9">
                  <c:v>109.70106974596996</c:v>
                </c:pt>
                <c:pt idx="10">
                  <c:v>107.51416882414995</c:v>
                </c:pt>
                <c:pt idx="11">
                  <c:v>107.11402387726579</c:v>
                </c:pt>
                <c:pt idx="12">
                  <c:v>108.34216919255508</c:v>
                </c:pt>
                <c:pt idx="13">
                  <c:v>108.35355245017017</c:v>
                </c:pt>
                <c:pt idx="14">
                  <c:v>108.18461495051066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82-41EC-878C-5F7739939639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82-41EC-878C-5F77399396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C82-41EC-878C-5F773993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63840"/>
        <c:axId val="447070208"/>
      </c:lineChart>
      <c:catAx>
        <c:axId val="4465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070208"/>
        <c:crosses val="autoZero"/>
        <c:auto val="1"/>
        <c:lblAlgn val="ctr"/>
        <c:lblOffset val="100"/>
        <c:tickLblSkip val="2"/>
        <c:noMultiLvlLbl val="0"/>
      </c:catAx>
      <c:valAx>
        <c:axId val="44707020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563840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Ravenna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14-420D-947A-181068EB1DF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93.912855397800286</c:v>
                </c:pt>
                <c:pt idx="1">
                  <c:v>90.744087145100195</c:v>
                </c:pt>
                <c:pt idx="2">
                  <c:v>94.647962098889707</c:v>
                </c:pt>
                <c:pt idx="3">
                  <c:v>94.933052074940136</c:v>
                </c:pt>
                <c:pt idx="4">
                  <c:v>96.561248604742687</c:v>
                </c:pt>
                <c:pt idx="5">
                  <c:v>97.450446698450463</c:v>
                </c:pt>
                <c:pt idx="6">
                  <c:v>97.984674809645796</c:v>
                </c:pt>
                <c:pt idx="7">
                  <c:v>98.646454106525638</c:v>
                </c:pt>
                <c:pt idx="8">
                  <c:v>98.638242740982577</c:v>
                </c:pt>
                <c:pt idx="9">
                  <c:v>96.087975547039647</c:v>
                </c:pt>
                <c:pt idx="10">
                  <c:v>92.410996801581248</c:v>
                </c:pt>
                <c:pt idx="11">
                  <c:v>94.3087412640905</c:v>
                </c:pt>
                <c:pt idx="12">
                  <c:v>93.022361166972331</c:v>
                </c:pt>
                <c:pt idx="13">
                  <c:v>94.277526055144392</c:v>
                </c:pt>
                <c:pt idx="14">
                  <c:v>94.937613318352021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14-420D-947A-181068EB1DFC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14-420D-947A-181068EB1DF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14-420D-947A-181068EB1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65888"/>
        <c:axId val="447071360"/>
      </c:lineChart>
      <c:catAx>
        <c:axId val="44656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071360"/>
        <c:crosses val="autoZero"/>
        <c:auto val="1"/>
        <c:lblAlgn val="ctr"/>
        <c:lblOffset val="100"/>
        <c:tickLblSkip val="2"/>
        <c:noMultiLvlLbl val="0"/>
      </c:catAx>
      <c:valAx>
        <c:axId val="44707136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565888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2032"/>
        <c:axId val="36962649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2032"/>
        <c:axId val="369626496"/>
      </c:lineChart>
      <c:dateAx>
        <c:axId val="2929720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626496"/>
        <c:crosses val="autoZero"/>
        <c:auto val="0"/>
        <c:lblOffset val="300"/>
        <c:baseTimeUnit val="days"/>
      </c:dateAx>
      <c:valAx>
        <c:axId val="36962649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203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3568"/>
        <c:axId val="36962937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3568"/>
        <c:axId val="369629376"/>
      </c:lineChart>
      <c:dateAx>
        <c:axId val="2929735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629376"/>
        <c:crosses val="autoZero"/>
        <c:auto val="0"/>
        <c:lblOffset val="300"/>
        <c:baseTimeUnit val="days"/>
      </c:dateAx>
      <c:valAx>
        <c:axId val="36962937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35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742336"/>
        <c:axId val="38822060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42336"/>
        <c:axId val="388220608"/>
      </c:lineChart>
      <c:dateAx>
        <c:axId val="2577423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20608"/>
        <c:crosses val="autoZero"/>
        <c:auto val="0"/>
        <c:lblOffset val="300"/>
        <c:baseTimeUnit val="days"/>
      </c:dateAx>
      <c:valAx>
        <c:axId val="38822060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74233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44-4025-93FE-C2C853883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0354816"/>
        <c:axId val="44021984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44-4025-93FE-C2C853883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54816"/>
        <c:axId val="440219840"/>
      </c:lineChart>
      <c:dateAx>
        <c:axId val="4403548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219840"/>
        <c:crosses val="autoZero"/>
        <c:auto val="0"/>
        <c:lblOffset val="300"/>
        <c:baseTimeUnit val="days"/>
      </c:dateAx>
      <c:valAx>
        <c:axId val="44021984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035481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76200</xdr:colOff>
      <xdr:row>6</xdr:row>
      <xdr:rowOff>57150</xdr:rowOff>
    </xdr:to>
    <xdr:pic>
      <xdr:nvPicPr>
        <xdr:cNvPr id="20843538" name="Immagine 2">
          <a:extLst>
            <a:ext uri="{FF2B5EF4-FFF2-40B4-BE49-F238E27FC236}">
              <a16:creationId xmlns:a16="http://schemas.microsoft.com/office/drawing/2014/main" xmlns="" id="{00000000-0008-0000-0000-0000120C3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22098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C5B0FDC-C4B8-4346-A6CD-2994E0139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29B4B2FE-2903-4EB4-9187-EC3CF6827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A2B15921-EDB0-4275-9A02-EDACCB220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60E1FE0-5A31-4836-AA55-7CB324BEF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C5753B6C-2C75-4D0B-A23F-0702E844DC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56759BD1-AC73-453D-BD69-34718E40D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D87E5C83-2C31-4E3B-B642-C47681435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A4C95C5F-127C-49A4-9797-C9888B325F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2E503EC7-A745-4335-9EB2-50219C9370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92A20CF2-8182-4583-AA4B-DAF750E9C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3D14D844-A5C6-4F43-A6A5-20D1093CB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F8E28237-6F68-4CDA-B0CD-CE0269686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BB81200E-CD11-4EC6-A0C2-F481BBC595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C9A94DD5-DCFE-430A-95CF-18C399F21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E14C09C0-C56E-4A36-9F02-9EF408788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7EA7046A-ADF4-40C4-90A5-DA22839BB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5F88D957-315D-4088-9108-62D565015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86FBA025-1467-4574-8D18-15412620B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7A4545AF-6E76-44BF-B616-CEF109FBA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8CB55AA-A48C-43B5-87A9-6EEEAA2FE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06028F76-BEDC-4CF9-AEC2-57EC1A998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28878E85-0D46-477D-AFBB-C0F61EA5C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9BC098C3-BDF8-4FF7-BBD8-6B6E554B6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B0B55860-7A71-4FD8-9FBB-C4EA41D93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BBC9B6E3-2609-476A-B606-FB011CB52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072D1D89-BD3F-4F64-A5C3-3FA76E67D8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ADAF3227-061E-4D35-B120-A46B00B2D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4CC4D554-7BD0-476A-9E9D-17DFDD860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DAABB267-89AA-4995-B8FB-1BFEB778B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02DBF31F-11B0-4F56-AFA8-4D3244734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95D8ACA6-78FE-48E9-A1EF-2F80A2F466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0E086F8A-1E27-439B-B09C-55885551E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B834CE72-96D5-48D3-896B-36B18B59AC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2FA4C86A-EC6F-419E-B1CE-5A2DC8C44E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EBB47018-F591-4D3C-9361-F897BA2BE2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DA7BDF6A-28CA-4278-8999-0A47457A7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DE1591D9-BCE4-4134-B889-C6F5A634F1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21FA5E0C-E048-4DAF-8576-3515B0D40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FE116D74-D2DC-4AA0-89AE-55CD032D85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A51E0E73-FDB9-4C7C-92A9-D2C2CF471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C0E28941-DDD2-41B0-B1EF-DFB74049DB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27EEB05B-F359-4DF9-A9A0-4F6548DF9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9EDAB99D-5E0C-4028-8E82-78F9818A36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F61DD70E-C005-4B42-92FA-83FDC170F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41561B5B-5E85-434D-8E3D-58059B3ED4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ED7EB0A5-6907-4EFA-BA3D-74FE13BDD7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3ED1E211-E7B2-4FA7-979B-88B20683A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A10">
            <v>2009</v>
          </cell>
          <cell r="D10">
            <v>128.02913136558772</v>
          </cell>
          <cell r="E10">
            <v>112.845705646504</v>
          </cell>
          <cell r="H10">
            <v>-20.230473796103166</v>
          </cell>
          <cell r="I10">
            <v>-18.47311753144778</v>
          </cell>
          <cell r="M10">
            <v>100.69883730127563</v>
          </cell>
          <cell r="N10">
            <v>98.188241461480686</v>
          </cell>
          <cell r="O10">
            <v>127.88620475924218</v>
          </cell>
          <cell r="P10">
            <v>113.2900788525513</v>
          </cell>
          <cell r="Q10">
            <v>110.60061515425798</v>
          </cell>
          <cell r="R10">
            <v>8.9075112468802065</v>
          </cell>
          <cell r="S10">
            <v>-16.207463212018503</v>
          </cell>
          <cell r="T10">
            <v>-10.559745331492875</v>
          </cell>
          <cell r="U10">
            <v>-4.7366959246607498</v>
          </cell>
          <cell r="V10">
            <v>-7.0641699383826477</v>
          </cell>
          <cell r="W10">
            <v>4.6594933448773395</v>
          </cell>
          <cell r="X10">
            <v>18.443262248482458</v>
          </cell>
          <cell r="Y10">
            <v>8.6529383089440053</v>
          </cell>
          <cell r="Z10">
            <v>68.244306097696196</v>
          </cell>
          <cell r="AA10">
            <v>108.01291701122651</v>
          </cell>
          <cell r="AB10">
            <v>-2.7676455149852952</v>
          </cell>
          <cell r="AC10">
            <v>-0.86651640155372966</v>
          </cell>
          <cell r="AD10">
            <v>0.59722483983546404</v>
          </cell>
          <cell r="AE10">
            <v>96.340843341807656</v>
          </cell>
          <cell r="AF10">
            <v>91.656045799625971</v>
          </cell>
          <cell r="AG10">
            <v>132.57638248358367</v>
          </cell>
          <cell r="AH10">
            <v>109.73703510329811</v>
          </cell>
          <cell r="AI10">
            <v>106.89320007414462</v>
          </cell>
          <cell r="AJ10">
            <v>5.4789470951663644</v>
          </cell>
          <cell r="AK10">
            <v>-6.6023014418128305</v>
          </cell>
          <cell r="AL10">
            <v>-5.1069569794221508</v>
          </cell>
          <cell r="AM10">
            <v>-4.7413929070068805</v>
          </cell>
          <cell r="AN10">
            <v>-4.4854513916123491</v>
          </cell>
          <cell r="AO10">
            <v>71.161423497838598</v>
          </cell>
          <cell r="AP10">
            <v>67.475757528358187</v>
          </cell>
          <cell r="AQ10">
            <v>5.1793033195750331</v>
          </cell>
          <cell r="AR10">
            <v>-2.5377677432020018</v>
          </cell>
          <cell r="AS10">
            <v>27.553424356038473</v>
          </cell>
          <cell r="AT10">
            <v>25.914255268578604</v>
          </cell>
          <cell r="AU10">
            <v>26.303947544830525</v>
          </cell>
          <cell r="AV10">
            <v>27.440449990525778</v>
          </cell>
          <cell r="AW10">
            <v>108.29230364685391</v>
          </cell>
          <cell r="AX10">
            <v>93.912855397800286</v>
          </cell>
          <cell r="AY10">
            <v>-4.4188217452448164</v>
          </cell>
          <cell r="AZ10">
            <v>63.197204633649122</v>
          </cell>
        </row>
        <row r="11">
          <cell r="A11">
            <v>2010</v>
          </cell>
          <cell r="D11">
            <v>149.49819066992359</v>
          </cell>
          <cell r="E11">
            <v>148.09203244987384</v>
          </cell>
          <cell r="H11">
            <v>31.234087820569002</v>
          </cell>
          <cell r="I11">
            <v>16.768886170937858</v>
          </cell>
          <cell r="M11">
            <v>98.29907112953201</v>
          </cell>
          <cell r="N11">
            <v>112.62400899883046</v>
          </cell>
          <cell r="O11">
            <v>116.40251130510211</v>
          </cell>
          <cell r="P11">
            <v>112.51461109254569</v>
          </cell>
          <cell r="Q11">
            <v>112.10078075425368</v>
          </cell>
          <cell r="R11">
            <v>-2.3831120954891261</v>
          </cell>
          <cell r="S11">
            <v>14.702134718456005</v>
          </cell>
          <cell r="T11">
            <v>-8.9796186193493064</v>
          </cell>
          <cell r="U11">
            <v>-0.68449750221718508</v>
          </cell>
          <cell r="V11">
            <v>1.3563808826048129</v>
          </cell>
          <cell r="W11">
            <v>4.4875836684177424</v>
          </cell>
          <cell r="X11">
            <v>20.871715551125369</v>
          </cell>
          <cell r="Y11">
            <v>7.7705393393589102</v>
          </cell>
          <cell r="Z11">
            <v>66.870161441097991</v>
          </cell>
          <cell r="AA11">
            <v>110.40761658163331</v>
          </cell>
          <cell r="AB11">
            <v>2.2170492536164987</v>
          </cell>
          <cell r="AC11">
            <v>3.0133549575920737</v>
          </cell>
          <cell r="AD11">
            <v>0.87234957810680136</v>
          </cell>
          <cell r="AE11">
            <v>95.217628273365989</v>
          </cell>
          <cell r="AF11">
            <v>92.267767920343474</v>
          </cell>
          <cell r="AG11">
            <v>125.16044728472974</v>
          </cell>
          <cell r="AH11">
            <v>107.76349322192395</v>
          </cell>
          <cell r="AI11">
            <v>105.08815286133732</v>
          </cell>
          <cell r="AJ11">
            <v>-1.1658763090298119</v>
          </cell>
          <cell r="AK11">
            <v>0.66741055145975725</v>
          </cell>
          <cell r="AL11">
            <v>-5.5937076121172709</v>
          </cell>
          <cell r="AM11">
            <v>-1.7984282876937763</v>
          </cell>
          <cell r="AN11">
            <v>-1.6886454999525236</v>
          </cell>
          <cell r="AO11">
            <v>72.671817487449502</v>
          </cell>
          <cell r="AP11">
            <v>68.375257040688837</v>
          </cell>
          <cell r="AQ11">
            <v>5.9122787833160615</v>
          </cell>
          <cell r="AR11">
            <v>-0.47015403978022396</v>
          </cell>
          <cell r="AS11">
            <v>27.693841217234315</v>
          </cell>
          <cell r="AT11">
            <v>26.026745279033872</v>
          </cell>
          <cell r="AU11">
            <v>31.030759350881784</v>
          </cell>
          <cell r="AV11">
            <v>37.887022935883913</v>
          </cell>
          <cell r="AW11">
            <v>107.41490921561832</v>
          </cell>
          <cell r="AX11">
            <v>90.744087145100195</v>
          </cell>
          <cell r="AY11">
            <v>-0.84200079859106935</v>
          </cell>
          <cell r="AZ11">
            <v>62.665083665946561</v>
          </cell>
        </row>
        <row r="12">
          <cell r="A12">
            <v>2011</v>
          </cell>
          <cell r="D12">
            <v>160.85220454697722</v>
          </cell>
          <cell r="E12">
            <v>154.56252535797941</v>
          </cell>
          <cell r="H12">
            <v>4.3692376970352553</v>
          </cell>
          <cell r="I12">
            <v>7.5947500275251434</v>
          </cell>
          <cell r="M12">
            <v>104.96899398580572</v>
          </cell>
          <cell r="N12">
            <v>120.61834661491176</v>
          </cell>
          <cell r="O12">
            <v>116.16511368776257</v>
          </cell>
          <cell r="P12">
            <v>120.65527686927878</v>
          </cell>
          <cell r="Q12">
            <v>119.50881772057271</v>
          </cell>
          <cell r="R12">
            <v>6.7853366055560471</v>
          </cell>
          <cell r="S12">
            <v>7.0982534604715708</v>
          </cell>
          <cell r="T12">
            <v>-0.20394544299588979</v>
          </cell>
          <cell r="U12">
            <v>7.2352076745278993</v>
          </cell>
          <cell r="V12">
            <v>6.608372320402367</v>
          </cell>
          <cell r="W12">
            <v>4.4950328210374089</v>
          </cell>
          <cell r="X12">
            <v>20.967624151799395</v>
          </cell>
          <cell r="Y12">
            <v>7.273998757971861</v>
          </cell>
          <cell r="Z12">
            <v>67.263344269191322</v>
          </cell>
          <cell r="AA12">
            <v>112.64557677308589</v>
          </cell>
          <cell r="AB12">
            <v>2.0269980104116181</v>
          </cell>
          <cell r="AC12">
            <v>0.70001006986712966</v>
          </cell>
          <cell r="AD12">
            <v>-1.604090821195614E-2</v>
          </cell>
          <cell r="AE12">
            <v>94.037566670591673</v>
          </cell>
          <cell r="AF12">
            <v>98.018422576072453</v>
          </cell>
          <cell r="AG12">
            <v>122.92217139907343</v>
          </cell>
          <cell r="AH12">
            <v>114.5111089436504</v>
          </cell>
          <cell r="AI12">
            <v>110.39916922221467</v>
          </cell>
          <cell r="AJ12">
            <v>-1.2393310190277007</v>
          </cell>
          <cell r="AK12">
            <v>6.2325715527156156</v>
          </cell>
          <cell r="AL12">
            <v>-1.7883252530764837</v>
          </cell>
          <cell r="AM12">
            <v>6.2615042627011785</v>
          </cell>
          <cell r="AN12">
            <v>5.0538678397793912</v>
          </cell>
          <cell r="AO12">
            <v>73.192268232382503</v>
          </cell>
          <cell r="AP12">
            <v>69.772414269447651</v>
          </cell>
          <cell r="AQ12">
            <v>4.6724251693866705</v>
          </cell>
          <cell r="AR12">
            <v>3.1496203767262365</v>
          </cell>
          <cell r="AS12">
            <v>29.3426107953917</v>
          </cell>
          <cell r="AT12">
            <v>28.019222559943433</v>
          </cell>
          <cell r="AU12">
            <v>32.063985455988359</v>
          </cell>
          <cell r="AV12">
            <v>38.994130340818444</v>
          </cell>
          <cell r="AW12">
            <v>113.5751258343607</v>
          </cell>
          <cell r="AX12">
            <v>94.647962098889707</v>
          </cell>
          <cell r="AY12">
            <v>4.4903549053979086</v>
          </cell>
          <cell r="AZ12">
            <v>65.478968324312092</v>
          </cell>
        </row>
        <row r="13">
          <cell r="A13">
            <v>2012</v>
          </cell>
          <cell r="D13">
            <v>161.18032721026242</v>
          </cell>
          <cell r="E13">
            <v>155.55218278351015</v>
          </cell>
          <cell r="H13">
            <v>0.64029584353557656</v>
          </cell>
          <cell r="I13">
            <v>0.20399015618672856</v>
          </cell>
          <cell r="M13">
            <v>102.69528269342555</v>
          </cell>
          <cell r="N13">
            <v>112.23067075137183</v>
          </cell>
          <cell r="O13">
            <v>91.417595189349996</v>
          </cell>
          <cell r="P13">
            <v>117.40616720706316</v>
          </cell>
          <cell r="Q13">
            <v>113.63329506162471</v>
          </cell>
          <cell r="R13">
            <v>-2.1660789591711471</v>
          </cell>
          <cell r="S13">
            <v>-6.9538972295139949</v>
          </cell>
          <cell r="T13">
            <v>-21.303744052565431</v>
          </cell>
          <cell r="U13">
            <v>-2.6928864998882807</v>
          </cell>
          <cell r="V13">
            <v>-4.9163925901147598</v>
          </cell>
          <cell r="W13">
            <v>4.6250526044259894</v>
          </cell>
          <cell r="X13">
            <v>20.518318192021212</v>
          </cell>
          <cell r="Y13">
            <v>6.0203486553788679</v>
          </cell>
          <cell r="Z13">
            <v>68.836280548173917</v>
          </cell>
          <cell r="AA13">
            <v>109.30011161349059</v>
          </cell>
          <cell r="AB13">
            <v>-2.9699037063252165</v>
          </cell>
          <cell r="AC13">
            <v>-0.64195675109741668</v>
          </cell>
          <cell r="AD13">
            <v>0.24296509975105796</v>
          </cell>
          <cell r="AE13">
            <v>89.36652499494032</v>
          </cell>
          <cell r="AF13">
            <v>98.930430192523588</v>
          </cell>
          <cell r="AG13">
            <v>112.71716222532852</v>
          </cell>
          <cell r="AH13">
            <v>114.74227818978316</v>
          </cell>
          <cell r="AI13">
            <v>109.63715878863823</v>
          </cell>
          <cell r="AJ13">
            <v>-4.9672081499234739</v>
          </cell>
          <cell r="AK13">
            <v>0.9304451066260766</v>
          </cell>
          <cell r="AL13">
            <v>-8.3020085454021064</v>
          </cell>
          <cell r="AM13">
            <v>0.20187495192847127</v>
          </cell>
          <cell r="AN13">
            <v>-0.69023203611490169</v>
          </cell>
          <cell r="AO13">
            <v>72.546143714741333</v>
          </cell>
          <cell r="AP13">
            <v>67.536151474269261</v>
          </cell>
          <cell r="AQ13">
            <v>6.9059387362777809</v>
          </cell>
          <cell r="AR13">
            <v>-1.275793189686214</v>
          </cell>
          <cell r="AS13">
            <v>27.771230295224363</v>
          </cell>
          <cell r="AT13">
            <v>26.858722433760089</v>
          </cell>
          <cell r="AU13">
            <v>34.020851042001347</v>
          </cell>
          <cell r="AV13">
            <v>42.153571801377808</v>
          </cell>
          <cell r="AW13">
            <v>110.88152037400751</v>
          </cell>
          <cell r="AX13">
            <v>94.933052074940136</v>
          </cell>
          <cell r="AY13">
            <v>-2.0060671463194346</v>
          </cell>
          <cell r="AZ13">
            <v>64.165416253009155</v>
          </cell>
        </row>
        <row r="14">
          <cell r="A14">
            <v>2013</v>
          </cell>
          <cell r="D14">
            <v>167.45316835602162</v>
          </cell>
          <cell r="E14">
            <v>153.94853063112177</v>
          </cell>
          <cell r="H14">
            <v>-1.030941593806034</v>
          </cell>
          <cell r="I14">
            <v>3.8918156169122309</v>
          </cell>
          <cell r="M14">
            <v>114.53435954312785</v>
          </cell>
          <cell r="N14">
            <v>113.69714438679954</v>
          </cell>
          <cell r="O14">
            <v>77.029402427376937</v>
          </cell>
          <cell r="P14">
            <v>116.4194817053916</v>
          </cell>
          <cell r="Q14">
            <v>112.80974176550083</v>
          </cell>
          <cell r="R14">
            <v>11.5283550901216</v>
          </cell>
          <cell r="S14">
            <v>1.3066603145199363</v>
          </cell>
          <cell r="T14">
            <v>-15.738975338578209</v>
          </cell>
          <cell r="U14">
            <v>-0.84040346869631577</v>
          </cell>
          <cell r="V14">
            <v>-0.72474647124969316</v>
          </cell>
          <cell r="W14">
            <v>5.1959022096833998</v>
          </cell>
          <cell r="X14">
            <v>20.938171572660337</v>
          </cell>
          <cell r="Y14">
            <v>5.1098408565063691</v>
          </cell>
          <cell r="Z14">
            <v>68.756085361149914</v>
          </cell>
          <cell r="AA14">
            <v>106.7056871914328</v>
          </cell>
          <cell r="AB14">
            <v>-2.3736704233498385</v>
          </cell>
          <cell r="AC14">
            <v>0.79305660355621921</v>
          </cell>
          <cell r="AD14">
            <v>0.22729582353375744</v>
          </cell>
          <cell r="AE14">
            <v>81.824095758522006</v>
          </cell>
          <cell r="AF14">
            <v>97.190396703477617</v>
          </cell>
          <cell r="AG14">
            <v>100.78390486583557</v>
          </cell>
          <cell r="AH14">
            <v>111.79404784858866</v>
          </cell>
          <cell r="AI14">
            <v>105.92855109424632</v>
          </cell>
          <cell r="AJ14">
            <v>-8.439881976887154</v>
          </cell>
          <cell r="AK14">
            <v>-1.7588455702252204</v>
          </cell>
          <cell r="AL14">
            <v>-10.586903647944613</v>
          </cell>
          <cell r="AM14">
            <v>-2.569436817628945</v>
          </cell>
          <cell r="AN14">
            <v>-3.3826193011271655</v>
          </cell>
          <cell r="AO14">
            <v>72.955650551361344</v>
          </cell>
          <cell r="AP14">
            <v>65.78354257680617</v>
          </cell>
          <cell r="AQ14">
            <v>9.8307779045928392</v>
          </cell>
          <cell r="AR14">
            <v>1.5645798507506026</v>
          </cell>
          <cell r="AS14">
            <v>27.491578440069389</v>
          </cell>
          <cell r="AT14">
            <v>27.024977587192687</v>
          </cell>
          <cell r="AU14">
            <v>34.957730150744176</v>
          </cell>
          <cell r="AV14">
            <v>40.578615091662996</v>
          </cell>
          <cell r="AW14">
            <v>112.29101234920327</v>
          </cell>
          <cell r="AX14">
            <v>96.561248604742687</v>
          </cell>
          <cell r="AY14">
            <v>1.6890156162282954</v>
          </cell>
          <cell r="AZ14">
            <v>65.249180153740369</v>
          </cell>
        </row>
        <row r="15">
          <cell r="A15">
            <v>2014</v>
          </cell>
          <cell r="D15">
            <v>167.28646449631844</v>
          </cell>
          <cell r="E15">
            <v>148.14328488461217</v>
          </cell>
          <cell r="H15">
            <v>-3.7709003929499163</v>
          </cell>
          <cell r="I15">
            <v>-9.955252644054946E-2</v>
          </cell>
          <cell r="M15">
            <v>112.32817267255594</v>
          </cell>
          <cell r="N15">
            <v>114.51122514546338</v>
          </cell>
          <cell r="O15">
            <v>68.280763605123866</v>
          </cell>
          <cell r="P15">
            <v>119.22440803341178</v>
          </cell>
          <cell r="Q15">
            <v>114.08002647276972</v>
          </cell>
          <cell r="R15">
            <v>-1.9262227329617798</v>
          </cell>
          <cell r="S15">
            <v>0.71600809594156711</v>
          </cell>
          <cell r="T15">
            <v>-11.357531730174408</v>
          </cell>
          <cell r="U15">
            <v>2.4093272766136042</v>
          </cell>
          <cell r="V15">
            <v>1.1260416763557934</v>
          </cell>
          <cell r="W15">
            <v>5.0390754702400899</v>
          </cell>
          <cell r="X15">
            <v>20.853274019913819</v>
          </cell>
          <cell r="Y15">
            <v>4.4790530557533712</v>
          </cell>
          <cell r="Z15">
            <v>69.628597454092727</v>
          </cell>
          <cell r="AA15">
            <v>106.93356702288951</v>
          </cell>
          <cell r="AB15">
            <v>0.2135592183084567</v>
          </cell>
          <cell r="AC15">
            <v>-0.59069749627641555</v>
          </cell>
          <cell r="AD15">
            <v>-0.13464792629925837</v>
          </cell>
          <cell r="AE15">
            <v>76.190305558754901</v>
          </cell>
          <cell r="AF15">
            <v>96.117412292170741</v>
          </cell>
          <cell r="AG15">
            <v>92.983722400945837</v>
          </cell>
          <cell r="AH15">
            <v>111.46800426191572</v>
          </cell>
          <cell r="AI15">
            <v>104.51774043529764</v>
          </cell>
          <cell r="AJ15">
            <v>-6.8852459016393697</v>
          </cell>
          <cell r="AK15">
            <v>-1.1040025019966815</v>
          </cell>
          <cell r="AL15">
            <v>-7.7395120533118922</v>
          </cell>
          <cell r="AM15">
            <v>-0.29164664214907932</v>
          </cell>
          <cell r="AN15">
            <v>-1.3318511811734712</v>
          </cell>
          <cell r="AO15">
            <v>72.622488024313952</v>
          </cell>
          <cell r="AP15">
            <v>66.012914416460262</v>
          </cell>
          <cell r="AQ15">
            <v>9.1012767362649551</v>
          </cell>
          <cell r="AR15">
            <v>1.4844449306664398</v>
          </cell>
          <cell r="AS15">
            <v>27.808506842771614</v>
          </cell>
          <cell r="AT15">
            <v>27.461890676319211</v>
          </cell>
          <cell r="AU15">
            <v>34.366187028793021</v>
          </cell>
          <cell r="AV15">
            <v>37.462197473960039</v>
          </cell>
          <cell r="AW15">
            <v>113.24742960269913</v>
          </cell>
          <cell r="AX15">
            <v>97.450446698450463</v>
          </cell>
          <cell r="AY15">
            <v>0.91053792038215953</v>
          </cell>
          <cell r="AZ15">
            <v>65.843298681778649</v>
          </cell>
        </row>
        <row r="16">
          <cell r="A16">
            <v>2015</v>
          </cell>
          <cell r="D16">
            <v>165.91853887268806</v>
          </cell>
          <cell r="E16">
            <v>134.98426616218208</v>
          </cell>
          <cell r="H16">
            <v>-8.8826292279663992</v>
          </cell>
          <cell r="I16">
            <v>-0.81771446826200966</v>
          </cell>
          <cell r="M16">
            <v>113.5980440701896</v>
          </cell>
          <cell r="N16">
            <v>115.49194481734546</v>
          </cell>
          <cell r="O16">
            <v>68.021658898734188</v>
          </cell>
          <cell r="P16">
            <v>118.07608058196301</v>
          </cell>
          <cell r="Q16">
            <v>113.56430239386964</v>
          </cell>
          <cell r="R16">
            <v>1.1305012513071144</v>
          </cell>
          <cell r="S16">
            <v>0.8564397687966796</v>
          </cell>
          <cell r="T16">
            <v>-0.37946955000107696</v>
          </cell>
          <cell r="U16">
            <v>-0.96316473311987005</v>
          </cell>
          <cell r="V16">
            <v>-0.45207219427073619</v>
          </cell>
          <cell r="W16">
            <v>5.1191846920515927</v>
          </cell>
          <cell r="X16">
            <v>21.127380765535193</v>
          </cell>
          <cell r="Y16">
            <v>4.4823197344561807</v>
          </cell>
          <cell r="Z16">
            <v>69.271114807957034</v>
          </cell>
          <cell r="AA16">
            <v>106.33883761819938</v>
          </cell>
          <cell r="AB16">
            <v>-0.55616718047273306</v>
          </cell>
          <cell r="AC16">
            <v>-0.94309019746219303</v>
          </cell>
          <cell r="AD16">
            <v>-0.83327273870111851</v>
          </cell>
          <cell r="AE16">
            <v>79.832974069478368</v>
          </cell>
          <cell r="AF16">
            <v>90.607972985858282</v>
          </cell>
          <cell r="AG16">
            <v>92.152902386169274</v>
          </cell>
          <cell r="AH16">
            <v>112.04973574553442</v>
          </cell>
          <cell r="AI16">
            <v>104.02441522255461</v>
          </cell>
          <cell r="AJ16">
            <v>4.7810131276011081</v>
          </cell>
          <cell r="AK16">
            <v>-5.7319887988299678</v>
          </cell>
          <cell r="AL16">
            <v>-0.8935112440369597</v>
          </cell>
          <cell r="AM16">
            <v>0.52188203015799406</v>
          </cell>
          <cell r="AN16">
            <v>-0.47200141400726148</v>
          </cell>
          <cell r="AO16">
            <v>72.542065716308144</v>
          </cell>
          <cell r="AP16">
            <v>66.197376947440603</v>
          </cell>
          <cell r="AQ16">
            <v>8.7462201499470034</v>
          </cell>
          <cell r="AR16">
            <v>0.69068953997164506</v>
          </cell>
          <cell r="AS16">
            <v>27.728870001065658</v>
          </cell>
          <cell r="AT16">
            <v>27.728870001065658</v>
          </cell>
          <cell r="AU16">
            <v>33.672128341829307</v>
          </cell>
          <cell r="AV16">
            <v>32.955986293611467</v>
          </cell>
          <cell r="AW16">
            <v>112.2341316311559</v>
          </cell>
          <cell r="AX16">
            <v>97.984674809645796</v>
          </cell>
          <cell r="AY16">
            <v>0.10467716624611434</v>
          </cell>
          <cell r="AZ16">
            <v>65.912221581001702</v>
          </cell>
        </row>
        <row r="17">
          <cell r="A17">
            <v>2016</v>
          </cell>
          <cell r="D17">
            <v>164.63532830136648</v>
          </cell>
          <cell r="E17">
            <v>145.62011604742472</v>
          </cell>
          <cell r="H17">
            <v>7.8793256337474027</v>
          </cell>
          <cell r="I17">
            <v>-0.77339794578723531</v>
          </cell>
          <cell r="M17">
            <v>120.08585510057755</v>
          </cell>
          <cell r="N17">
            <v>114.77829562591221</v>
          </cell>
          <cell r="O17">
            <v>69.507196459330913</v>
          </cell>
          <cell r="P17">
            <v>120.38634047022911</v>
          </cell>
          <cell r="Q17">
            <v>115.39842871766665</v>
          </cell>
          <cell r="R17">
            <v>5.7111995928198045</v>
          </cell>
          <cell r="S17">
            <v>-0.61792118278196639</v>
          </cell>
          <cell r="T17">
            <v>2.1839184528096967</v>
          </cell>
          <cell r="U17">
            <v>1.9565858528497015</v>
          </cell>
          <cell r="V17">
            <v>1.6150553344093765</v>
          </cell>
          <cell r="W17">
            <v>5.3255411115317797</v>
          </cell>
          <cell r="X17">
            <v>20.663109551353955</v>
          </cell>
          <cell r="Y17">
            <v>4.5074127324712743</v>
          </cell>
          <cell r="Z17">
            <v>69.503936604643002</v>
          </cell>
          <cell r="AA17">
            <v>107.34663746809989</v>
          </cell>
          <cell r="AB17">
            <v>0.94772509505784974</v>
          </cell>
          <cell r="AC17">
            <v>1.0755379842764867</v>
          </cell>
          <cell r="AD17">
            <v>0.28925638019472455</v>
          </cell>
          <cell r="AE17">
            <v>81.148291064865361</v>
          </cell>
          <cell r="AF17">
            <v>92.980905760523171</v>
          </cell>
          <cell r="AG17">
            <v>90.872217256301653</v>
          </cell>
          <cell r="AH17">
            <v>113.44284629010984</v>
          </cell>
          <cell r="AI17">
            <v>105.40714863893481</v>
          </cell>
          <cell r="AJ17">
            <v>1.6475861142818848</v>
          </cell>
          <cell r="AK17">
            <v>2.6189006292362871</v>
          </cell>
          <cell r="AL17">
            <v>-1.389739331812756</v>
          </cell>
          <cell r="AM17">
            <v>1.243296590845322</v>
          </cell>
          <cell r="AN17">
            <v>1.3292393073510045</v>
          </cell>
          <cell r="AO17">
            <v>73.110805518093017</v>
          </cell>
          <cell r="AP17">
            <v>66.632008764438496</v>
          </cell>
          <cell r="AQ17">
            <v>8.8616131469802699</v>
          </cell>
          <cell r="AR17">
            <v>0.4544393098430799</v>
          </cell>
          <cell r="AS17">
            <v>28.194770439298441</v>
          </cell>
          <cell r="AT17">
            <v>28.434991352613004</v>
          </cell>
          <cell r="AU17">
            <v>32.359351040397847</v>
          </cell>
          <cell r="AV17">
            <v>33.348060439189531</v>
          </cell>
          <cell r="AW17">
            <v>112.2555626632094</v>
          </cell>
          <cell r="AX17">
            <v>98.646454106525638</v>
          </cell>
          <cell r="AY17">
            <v>0.66106515894550633</v>
          </cell>
          <cell r="AZ17">
            <v>66.347944313360671</v>
          </cell>
        </row>
        <row r="18">
          <cell r="A18">
            <v>2017</v>
          </cell>
          <cell r="D18">
            <v>180.96123754575095</v>
          </cell>
          <cell r="E18">
            <v>166.93479760855925</v>
          </cell>
          <cell r="H18">
            <v>14.637182100715339</v>
          </cell>
          <cell r="I18">
            <v>9.9164070147202743</v>
          </cell>
          <cell r="M18">
            <v>104.93326104775119</v>
          </cell>
          <cell r="N18">
            <v>115.80179423226659</v>
          </cell>
          <cell r="O18">
            <v>69.267612070476403</v>
          </cell>
          <cell r="P18">
            <v>121.35125356395072</v>
          </cell>
          <cell r="Q18">
            <v>115.46053586744983</v>
          </cell>
          <cell r="R18">
            <v>-12.618133951026412</v>
          </cell>
          <cell r="S18">
            <v>0.89171789907926957</v>
          </cell>
          <cell r="T18">
            <v>-0.34469004802214487</v>
          </cell>
          <cell r="U18">
            <v>0.80151376805095431</v>
          </cell>
          <cell r="V18">
            <v>5.3819753417228E-2</v>
          </cell>
          <cell r="W18">
            <v>4.6510540146597261</v>
          </cell>
          <cell r="X18">
            <v>20.836152231976847</v>
          </cell>
          <cell r="Y18">
            <v>4.4894599131041639</v>
          </cell>
          <cell r="Z18">
            <v>70.023333840259269</v>
          </cell>
          <cell r="AA18">
            <v>107.2136790144508</v>
          </cell>
          <cell r="AB18">
            <v>-0.12385898318293398</v>
          </cell>
          <cell r="AC18">
            <v>-2.0598707162192587</v>
          </cell>
          <cell r="AD18">
            <v>0.71679082727209575</v>
          </cell>
          <cell r="AE18">
            <v>87.028111438476316</v>
          </cell>
          <cell r="AF18">
            <v>94.666982435168677</v>
          </cell>
          <cell r="AG18">
            <v>87.559382526288616</v>
          </cell>
          <cell r="AH18">
            <v>114.95697215614675</v>
          </cell>
          <cell r="AI18">
            <v>106.91864534846229</v>
          </cell>
          <cell r="AJ18">
            <v>7.2457722725312479</v>
          </cell>
          <cell r="AK18">
            <v>1.8133579801729027</v>
          </cell>
          <cell r="AL18">
            <v>-3.6455968942293082</v>
          </cell>
          <cell r="AM18">
            <v>1.3347036993102357</v>
          </cell>
          <cell r="AN18">
            <v>1.4339603423910052</v>
          </cell>
          <cell r="AO18">
            <v>71.095213476008254</v>
          </cell>
          <cell r="AP18">
            <v>66.075853379840055</v>
          </cell>
          <cell r="AQ18">
            <v>7.0600534842785629</v>
          </cell>
          <cell r="AR18">
            <v>1.998065387105985</v>
          </cell>
          <cell r="AS18">
            <v>28.212006653338108</v>
          </cell>
          <cell r="AT18">
            <v>28.688127518452326</v>
          </cell>
          <cell r="AU18">
            <v>35.885207569679359</v>
          </cell>
          <cell r="AV18">
            <v>39.150119542481292</v>
          </cell>
          <cell r="AW18">
            <v>110.49922219755938</v>
          </cell>
          <cell r="AX18">
            <v>98.638242740982577</v>
          </cell>
          <cell r="AY18">
            <v>0.17789908059246962</v>
          </cell>
          <cell r="AZ18">
            <v>66.465976696286148</v>
          </cell>
        </row>
        <row r="19">
          <cell r="A19">
            <v>2018</v>
          </cell>
          <cell r="D19">
            <v>195.1463262652847</v>
          </cell>
          <cell r="E19">
            <v>166.25492622153831</v>
          </cell>
          <cell r="H19">
            <v>-0.4072676258997654</v>
          </cell>
          <cell r="I19">
            <v>7.8387443144819491</v>
          </cell>
          <cell r="M19">
            <v>114.38259320590987</v>
          </cell>
          <cell r="N19">
            <v>115.94826699960842</v>
          </cell>
          <cell r="O19">
            <v>70.114598310749017</v>
          </cell>
          <cell r="P19">
            <v>121.36382841457825</v>
          </cell>
          <cell r="Q19">
            <v>116.04631134652435</v>
          </cell>
          <cell r="R19">
            <v>9.0050876755451768</v>
          </cell>
          <cell r="S19">
            <v>0.12648574947642377</v>
          </cell>
          <cell r="T19">
            <v>1.2227738404073207</v>
          </cell>
          <cell r="U19">
            <v>1.0362357419646528E-2</v>
          </cell>
          <cell r="V19">
            <v>0.50733826469244736</v>
          </cell>
          <cell r="W19">
            <v>5.0442938735129301</v>
          </cell>
          <cell r="X19">
            <v>20.757197788231917</v>
          </cell>
          <cell r="Y19">
            <v>4.5214169760712659</v>
          </cell>
          <cell r="Z19">
            <v>69.677091362183887</v>
          </cell>
          <cell r="AA19">
            <v>110.42827648551332</v>
          </cell>
          <cell r="AB19">
            <v>2.998309078293282</v>
          </cell>
          <cell r="AC19">
            <v>1.5232877794502553</v>
          </cell>
          <cell r="AD19">
            <v>-0.25347981227185068</v>
          </cell>
          <cell r="AE19">
            <v>105.7070091592753</v>
          </cell>
          <cell r="AF19">
            <v>93.084169677469362</v>
          </cell>
          <cell r="AG19">
            <v>85.535910722111012</v>
          </cell>
          <cell r="AH19">
            <v>116.8574885385955</v>
          </cell>
          <cell r="AI19">
            <v>109.07323469232576</v>
          </cell>
          <cell r="AJ19">
            <v>21.463062235934949</v>
          </cell>
          <cell r="AK19">
            <v>-1.6719797304020734</v>
          </cell>
          <cell r="AL19">
            <v>-2.3109708472077051</v>
          </cell>
          <cell r="AM19">
            <v>1.6532415101080167</v>
          </cell>
          <cell r="AN19">
            <v>2.0151670803921773</v>
          </cell>
          <cell r="AO19">
            <v>72.361620273889486</v>
          </cell>
          <cell r="AP19">
            <v>68.229960867006412</v>
          </cell>
          <cell r="AQ19">
            <v>5.7097386587595711</v>
          </cell>
          <cell r="AR19">
            <v>1.6162164341607443</v>
          </cell>
          <cell r="AS19">
            <v>28.391943750202351</v>
          </cell>
          <cell r="AT19">
            <v>29.12262905166121</v>
          </cell>
          <cell r="AU19">
            <v>38.887402066577543</v>
          </cell>
          <cell r="AV19">
            <v>39.394545884597598</v>
          </cell>
          <cell r="AW19">
            <v>109.70106974596996</v>
          </cell>
          <cell r="AX19">
            <v>96.087975547039647</v>
          </cell>
          <cell r="AY19">
            <v>-2.4184579687685392</v>
          </cell>
          <cell r="AZ19">
            <v>64.858524986354979</v>
          </cell>
        </row>
        <row r="20">
          <cell r="A20">
            <v>2019</v>
          </cell>
          <cell r="D20">
            <v>203.37574427672484</v>
          </cell>
          <cell r="E20">
            <v>168.77965785567892</v>
          </cell>
          <cell r="H20">
            <v>1.5185905714314663</v>
          </cell>
          <cell r="I20">
            <v>4.2170499280898444</v>
          </cell>
          <cell r="M20">
            <v>101.12949434191731</v>
          </cell>
          <cell r="N20">
            <v>119.61695238814607</v>
          </cell>
          <cell r="O20">
            <v>66.671518890130031</v>
          </cell>
          <cell r="P20">
            <v>119.04524632281682</v>
          </cell>
          <cell r="Q20">
            <v>114.32782690765033</v>
          </cell>
          <cell r="R20">
            <v>-11.586639621060646</v>
          </cell>
          <cell r="S20">
            <v>3.1640709115126509</v>
          </cell>
          <cell r="T20">
            <v>-4.9106455767730424</v>
          </cell>
          <cell r="U20">
            <v>-1.9104391498273809</v>
          </cell>
          <cell r="V20">
            <v>-1.480860889875657</v>
          </cell>
          <cell r="W20">
            <v>4.5268663137388607</v>
          </cell>
          <cell r="X20">
            <v>21.735847916370901</v>
          </cell>
          <cell r="Y20">
            <v>4.364011147643625</v>
          </cell>
          <cell r="Z20">
            <v>69.373274622246612</v>
          </cell>
          <cell r="AA20">
            <v>113.26556512536895</v>
          </cell>
          <cell r="AB20">
            <v>2.5693497446080737</v>
          </cell>
          <cell r="AC20">
            <v>1.3419396447082343</v>
          </cell>
          <cell r="AD20">
            <v>-0.91061003716922384</v>
          </cell>
          <cell r="AE20">
            <v>109.66091831665601</v>
          </cell>
          <cell r="AF20">
            <v>94.112908839173485</v>
          </cell>
          <cell r="AG20">
            <v>84.386754516208839</v>
          </cell>
          <cell r="AH20">
            <v>116.12955810688329</v>
          </cell>
          <cell r="AI20">
            <v>109.00102248703985</v>
          </cell>
          <cell r="AJ20">
            <v>3.7404418011894647</v>
          </cell>
          <cell r="AK20">
            <v>1.1051709063621074</v>
          </cell>
          <cell r="AL20">
            <v>-1.3434780739466801</v>
          </cell>
          <cell r="AM20">
            <v>-0.62292150962305337</v>
          </cell>
          <cell r="AN20">
            <v>-6.6205247776518483E-2</v>
          </cell>
          <cell r="AO20">
            <v>74.006580897718422</v>
          </cell>
          <cell r="AP20">
            <v>70.626156058221994</v>
          </cell>
          <cell r="AQ20">
            <v>4.5677354614833092</v>
          </cell>
          <cell r="AR20">
            <v>0.3247299517633806</v>
          </cell>
          <cell r="AS20">
            <v>28.042391963695145</v>
          </cell>
          <cell r="AT20">
            <v>29.004860452964046</v>
          </cell>
          <cell r="AU20">
            <v>41.058993742567893</v>
          </cell>
          <cell r="AV20">
            <v>40.162270136798305</v>
          </cell>
          <cell r="AW20">
            <v>107.51416882414995</v>
          </cell>
          <cell r="AX20">
            <v>92.410996801581248</v>
          </cell>
          <cell r="AY20">
            <v>-3.948753350361045</v>
          </cell>
          <cell r="AZ20">
            <v>62.297421807961534</v>
          </cell>
        </row>
        <row r="21">
          <cell r="A21">
            <v>2020</v>
          </cell>
          <cell r="D21">
            <v>178.30114563510608</v>
          </cell>
          <cell r="E21">
            <v>153.6684911412068</v>
          </cell>
          <cell r="H21">
            <v>-8.9531919346545141</v>
          </cell>
          <cell r="I21">
            <v>-12.329198219184301</v>
          </cell>
          <cell r="M21">
            <v>97.975238414697358</v>
          </cell>
          <cell r="N21">
            <v>104.09714314749942</v>
          </cell>
          <cell r="O21">
            <v>65.293077864282338</v>
          </cell>
          <cell r="P21">
            <v>109.43974957931414</v>
          </cell>
          <cell r="Q21">
            <v>104.43946072776664</v>
          </cell>
          <cell r="R21">
            <v>-3.1190266971527159</v>
          </cell>
          <cell r="S21">
            <v>-12.97459008175219</v>
          </cell>
          <cell r="T21">
            <v>-2.0675110583865286</v>
          </cell>
          <cell r="U21">
            <v>-8.0687780824572393</v>
          </cell>
          <cell r="V21">
            <v>-8.6491333276815787</v>
          </cell>
          <cell r="W21">
            <v>4.8009091808626492</v>
          </cell>
          <cell r="X21">
            <v>20.706657131432156</v>
          </cell>
          <cell r="Y21">
            <v>4.6784282298133197</v>
          </cell>
          <cell r="Z21">
            <v>69.814005457891867</v>
          </cell>
          <cell r="AA21">
            <v>107.31690920215814</v>
          </cell>
          <cell r="AB21">
            <v>-5.2519544811580605</v>
          </cell>
          <cell r="AC21">
            <v>-2.9271883506950425</v>
          </cell>
          <cell r="AD21">
            <v>-0.35814888516823018</v>
          </cell>
          <cell r="AE21">
            <v>107.03052165471732</v>
          </cell>
          <cell r="AF21">
            <v>91.085681046009526</v>
          </cell>
          <cell r="AG21">
            <v>60.248993960442199</v>
          </cell>
          <cell r="AH21">
            <v>98.656424077184298</v>
          </cell>
          <cell r="AI21">
            <v>94.955430081255685</v>
          </cell>
          <cell r="AJ21">
            <v>-2.3986637193235794</v>
          </cell>
          <cell r="AK21">
            <v>-3.216591464978602</v>
          </cell>
          <cell r="AL21">
            <v>-28.603731348775018</v>
          </cell>
          <cell r="AM21">
            <v>-15.046241727379229</v>
          </cell>
          <cell r="AN21">
            <v>-12.885743716261167</v>
          </cell>
          <cell r="AO21">
            <v>72.098488816853418</v>
          </cell>
          <cell r="AP21">
            <v>67.157426063004849</v>
          </cell>
          <cell r="AQ21">
            <v>6.8532126469390722</v>
          </cell>
          <cell r="AR21">
            <v>-3.6424028466605973</v>
          </cell>
          <cell r="AS21">
            <v>25.692038507160454</v>
          </cell>
          <cell r="AT21">
            <v>27.003017944333266</v>
          </cell>
          <cell r="AU21">
            <v>38.604095804065111</v>
          </cell>
          <cell r="AV21">
            <v>37.817890737984989</v>
          </cell>
          <cell r="AW21">
            <v>107.11402387726579</v>
          </cell>
          <cell r="AX21">
            <v>94.3087412640905</v>
          </cell>
          <cell r="AY21">
            <v>-3.5854869912308018</v>
          </cell>
          <cell r="AZ21">
            <v>60.063755853164892</v>
          </cell>
        </row>
        <row r="22">
          <cell r="A22">
            <v>2021</v>
          </cell>
          <cell r="D22">
            <v>212.84614094332915</v>
          </cell>
          <cell r="E22">
            <v>206.16918406773527</v>
          </cell>
          <cell r="H22">
            <v>34.16490429276444</v>
          </cell>
          <cell r="I22">
            <v>19.374522348229629</v>
          </cell>
          <cell r="M22">
            <v>95.993025698015074</v>
          </cell>
          <cell r="N22">
            <v>117.76177155990223</v>
          </cell>
          <cell r="O22">
            <v>84.47036183848617</v>
          </cell>
          <cell r="P22">
            <v>115.00613643853508</v>
          </cell>
          <cell r="Q22">
            <v>112.32047936952929</v>
          </cell>
          <cell r="R22">
            <v>-2.0231772320800201</v>
          </cell>
          <cell r="S22">
            <v>13.126804443653995</v>
          </cell>
          <cell r="T22">
            <v>29.371082818404702</v>
          </cell>
          <cell r="U22">
            <v>5.0862569410274672</v>
          </cell>
          <cell r="V22">
            <v>7.5460162153703658</v>
          </cell>
          <cell r="W22">
            <v>4.3737354900834875</v>
          </cell>
          <cell r="X22">
            <v>21.781168976992138</v>
          </cell>
          <cell r="Y22">
            <v>5.6278544503877148</v>
          </cell>
          <cell r="Z22">
            <v>68.21724108253666</v>
          </cell>
          <cell r="AA22">
            <v>111.21272334892207</v>
          </cell>
          <cell r="AB22">
            <v>3.630196001475583</v>
          </cell>
          <cell r="AC22">
            <v>2.8849050614843108</v>
          </cell>
          <cell r="AD22">
            <v>0.24267068271526249</v>
          </cell>
          <cell r="AE22">
            <v>122.75483311223121</v>
          </cell>
          <cell r="AF22">
            <v>94.922899655516503</v>
          </cell>
          <cell r="AG22">
            <v>82.827796442469946</v>
          </cell>
          <cell r="AH22">
            <v>109.48552149107451</v>
          </cell>
          <cell r="AI22">
            <v>105.63603333321348</v>
          </cell>
          <cell r="AJ22">
            <v>14.691427467989771</v>
          </cell>
          <cell r="AK22">
            <v>4.2127572253301659</v>
          </cell>
          <cell r="AL22">
            <v>37.475816603431355</v>
          </cell>
          <cell r="AM22">
            <v>10.97657604680462</v>
          </cell>
          <cell r="AN22">
            <v>11.248017351738726</v>
          </cell>
          <cell r="AO22">
            <v>73.998888162877947</v>
          </cell>
          <cell r="AP22">
            <v>69.426893542091378</v>
          </cell>
          <cell r="AQ22">
            <v>6.1784639395165035</v>
          </cell>
          <cell r="AR22">
            <v>4.7846909726966924</v>
          </cell>
          <cell r="AS22">
            <v>27.700962811198909</v>
          </cell>
          <cell r="AT22">
            <v>29.156861800610784</v>
          </cell>
          <cell r="AU22">
            <v>44.864688428822681</v>
          </cell>
          <cell r="AV22">
            <v>51.792573693508729</v>
          </cell>
          <cell r="AW22">
            <v>108.34216919255508</v>
          </cell>
          <cell r="AX22">
            <v>93.022361166972331</v>
          </cell>
          <cell r="AY22">
            <v>3.7786478893073072</v>
          </cell>
          <cell r="AZ22">
            <v>62.333353695949206</v>
          </cell>
        </row>
        <row r="23">
          <cell r="A23">
            <v>2022</v>
          </cell>
          <cell r="D23">
            <v>217.06272199507168</v>
          </cell>
          <cell r="E23">
            <v>209.40240177674499</v>
          </cell>
          <cell r="H23">
            <v>1.5682351965594643</v>
          </cell>
          <cell r="I23">
            <v>1.9810465123091925</v>
          </cell>
          <cell r="M23">
            <v>96.183915624002552</v>
          </cell>
          <cell r="N23">
            <v>117.24752355308185</v>
          </cell>
          <cell r="O23">
            <v>93.009120897279061</v>
          </cell>
          <cell r="P23">
            <v>117.67380127826006</v>
          </cell>
          <cell r="Q23">
            <v>114.63971269278295</v>
          </cell>
          <cell r="R23">
            <v>0.19885811974300616</v>
          </cell>
          <cell r="S23">
            <v>-0.43668501246925118</v>
          </cell>
          <cell r="T23">
            <v>10.108585867217723</v>
          </cell>
          <cell r="U23">
            <v>2.319584782461348</v>
          </cell>
          <cell r="V23">
            <v>2.0648356704599635</v>
          </cell>
          <cell r="W23">
            <v>4.2937736483418272</v>
          </cell>
          <cell r="X23">
            <v>21.247331398786038</v>
          </cell>
          <cell r="Y23">
            <v>6.0713867898585967</v>
          </cell>
          <cell r="Z23">
            <v>68.387508163013536</v>
          </cell>
          <cell r="AA23">
            <v>110.63093618192991</v>
          </cell>
          <cell r="AB23">
            <v>-0.52313004256432372</v>
          </cell>
          <cell r="AC23">
            <v>-0.95185908382325879</v>
          </cell>
          <cell r="AD23">
            <v>-9.5557923448563731E-2</v>
          </cell>
          <cell r="AE23">
            <v>109.73678426227457</v>
          </cell>
          <cell r="AF23">
            <v>93.946878959259223</v>
          </cell>
          <cell r="AG23">
            <v>88.956685709246514</v>
          </cell>
          <cell r="AH23">
            <v>110.94677123101161</v>
          </cell>
          <cell r="AI23">
            <v>105.90469746021094</v>
          </cell>
          <cell r="AJ23">
            <v>-10.604917557954396</v>
          </cell>
          <cell r="AK23">
            <v>-1.0282246958313812</v>
          </cell>
          <cell r="AL23">
            <v>7.3995561031658497</v>
          </cell>
          <cell r="AM23">
            <v>1.3346511210217127</v>
          </cell>
          <cell r="AN23">
            <v>0.25433000323857868</v>
          </cell>
          <cell r="AO23">
            <v>73.364628739740837</v>
          </cell>
          <cell r="AP23">
            <v>69.129759567080839</v>
          </cell>
          <cell r="AQ23">
            <v>5.7723582132243632</v>
          </cell>
          <cell r="AR23">
            <v>3.8572138571227432</v>
          </cell>
          <cell r="AS23">
            <v>28.320777255336587</v>
          </cell>
          <cell r="AT23">
            <v>30.7466642168365</v>
          </cell>
          <cell r="AU23">
            <v>48.970369232820993</v>
          </cell>
          <cell r="AV23">
            <v>61.388060346671082</v>
          </cell>
          <cell r="AW23">
            <v>108.35355245017017</v>
          </cell>
          <cell r="AX23">
            <v>94.277526055144392</v>
          </cell>
          <cell r="AY23">
            <v>2.6015753351825488</v>
          </cell>
          <cell r="AZ23">
            <v>63.955002851295127</v>
          </cell>
        </row>
        <row r="24">
          <cell r="A24">
            <v>2023</v>
          </cell>
          <cell r="D24">
            <v>222.08291267760319</v>
          </cell>
          <cell r="E24">
            <v>213.7003856531351</v>
          </cell>
          <cell r="H24">
            <v>2.0524997993921934</v>
          </cell>
          <cell r="I24">
            <v>2.3127834371511558</v>
          </cell>
          <cell r="M24">
            <v>96.873857731177566</v>
          </cell>
          <cell r="N24">
            <v>120.05706647491553</v>
          </cell>
          <cell r="O24">
            <v>98.970462793177617</v>
          </cell>
          <cell r="P24">
            <v>120.20930829479038</v>
          </cell>
          <cell r="Q24">
            <v>117.39406820586667</v>
          </cell>
          <cell r="R24">
            <v>0.71731547078213165</v>
          </cell>
          <cell r="S24">
            <v>2.3962492653942347</v>
          </cell>
          <cell r="T24">
            <v>6.409416451191241</v>
          </cell>
          <cell r="U24">
            <v>2.1546911793345336</v>
          </cell>
          <cell r="V24">
            <v>2.4026189950989929</v>
          </cell>
          <cell r="W24">
            <v>4.2231083476573241</v>
          </cell>
          <cell r="X24">
            <v>21.246009755264751</v>
          </cell>
          <cell r="Y24">
            <v>6.3089472876591639</v>
          </cell>
          <cell r="Z24">
            <v>68.221934609418767</v>
          </cell>
          <cell r="AA24">
            <v>111.07861144140743</v>
          </cell>
          <cell r="AB24">
            <v>0.4046564866280411</v>
          </cell>
          <cell r="AC24">
            <v>3.2050148976425774E-2</v>
          </cell>
          <cell r="AD24">
            <v>-7.0242210567561525E-2</v>
          </cell>
          <cell r="AE24">
            <v>105.61194048410576</v>
          </cell>
          <cell r="AF24">
            <v>94.643642056526247</v>
          </cell>
          <cell r="AG24">
            <v>93.688784933188842</v>
          </cell>
          <cell r="AH24">
            <v>113.37386179605109</v>
          </cell>
          <cell r="AI24">
            <v>107.68326929552806</v>
          </cell>
          <cell r="AJ24">
            <v>-3.75885242664874</v>
          </cell>
          <cell r="AK24">
            <v>0.74165646052932743</v>
          </cell>
          <cell r="AL24">
            <v>5.3195543271577383</v>
          </cell>
          <cell r="AM24">
            <v>2.1876171231570263</v>
          </cell>
          <cell r="AN24">
            <v>1.6794078808311186</v>
          </cell>
          <cell r="AO24">
            <v>73.439727900860291</v>
          </cell>
          <cell r="AP24">
            <v>69.458286659331279</v>
          </cell>
          <cell r="AQ24">
            <v>5.4213725395384671</v>
          </cell>
          <cell r="AR24">
            <v>4.0897301467172742</v>
          </cell>
          <cell r="AS24">
            <v>29.04720870062933</v>
          </cell>
          <cell r="AT24">
            <v>32.229271821706824</v>
          </cell>
          <cell r="AU24">
            <v>48.643886390829252</v>
          </cell>
          <cell r="AV24">
            <v>59.74082148482654</v>
          </cell>
          <cell r="AW24">
            <v>108.18461495051066</v>
          </cell>
          <cell r="AX24">
            <v>94.937613318352021</v>
          </cell>
          <cell r="AY24">
            <v>1.9899102077372666</v>
          </cell>
          <cell r="AZ24">
            <v>65.227649981391707</v>
          </cell>
        </row>
        <row r="25">
          <cell r="A25">
            <v>2024</v>
          </cell>
          <cell r="D25">
            <v>227.20965160307685</v>
          </cell>
          <cell r="E25">
            <v>218.19185982027432</v>
          </cell>
          <cell r="H25">
            <v>2.101762312413169</v>
          </cell>
          <cell r="I25">
            <v>2.3084796861054135</v>
          </cell>
          <cell r="M25">
            <v>97.940134881498906</v>
          </cell>
          <cell r="N25">
            <v>122.83993991723443</v>
          </cell>
          <cell r="O25">
            <v>102.49524025454618</v>
          </cell>
          <cell r="P25">
            <v>122.34143833752638</v>
          </cell>
          <cell r="Q25">
            <v>119.71105880516197</v>
          </cell>
          <cell r="R25">
            <v>1.1006861657974154</v>
          </cell>
          <cell r="S25">
            <v>2.3179588874098878</v>
          </cell>
          <cell r="T25">
            <v>3.5614438509138147</v>
          </cell>
          <cell r="U25">
            <v>1.7736813171800092</v>
          </cell>
          <cell r="V25">
            <v>1.9736862643111808</v>
          </cell>
          <cell r="W25">
            <v>4.1869541775120656</v>
          </cell>
          <cell r="X25">
            <v>21.317738254809889</v>
          </cell>
          <cell r="Y25">
            <v>6.4071792854070244</v>
          </cell>
          <cell r="Z25">
            <v>68.088128282271015</v>
          </cell>
          <cell r="AA25">
            <v>112.38703523213215</v>
          </cell>
          <cell r="AB25">
            <v>1.1779259514914653</v>
          </cell>
          <cell r="AC25">
            <v>5.6004159588995961E-2</v>
          </cell>
          <cell r="AD25">
            <v>-0.1483162333586252</v>
          </cell>
          <cell r="AE25">
            <v>102.82438986340644</v>
          </cell>
          <cell r="AF25">
            <v>95.00500288563849</v>
          </cell>
          <cell r="AG25">
            <v>96.821836113492054</v>
          </cell>
          <cell r="AH25">
            <v>115.42809145029496</v>
          </cell>
          <cell r="AI25">
            <v>109.13102633999266</v>
          </cell>
          <cell r="AJ25">
            <v>-2.6394275192006766</v>
          </cell>
          <cell r="AK25">
            <v>0.38181204913525502</v>
          </cell>
          <cell r="AL25">
            <v>3.3441048280618002</v>
          </cell>
          <cell r="AM25">
            <v>1.8119076317072436</v>
          </cell>
          <cell r="AN25">
            <v>1.3444586646894408</v>
          </cell>
          <cell r="AO25">
            <v>73.590003124037679</v>
          </cell>
          <cell r="AP25">
            <v>70.380840054327621</v>
          </cell>
          <cell r="AQ25">
            <v>4.3608682341009528</v>
          </cell>
          <cell r="AR25">
            <v>3.3831374545292281</v>
          </cell>
          <cell r="AS25">
            <v>29.658109685729741</v>
          </cell>
          <cell r="AT25">
            <v>33.565233569213582</v>
          </cell>
          <cell r="AU25">
            <v>48.369748792252906</v>
          </cell>
          <cell r="AV25">
            <v>58.26136420362446</v>
          </cell>
          <cell r="AW25">
            <v>108.13885471072895</v>
          </cell>
          <cell r="AX25">
            <v>95.479885343003829</v>
          </cell>
          <cell r="AY25">
            <v>0.78649597265043614</v>
          </cell>
          <cell r="AZ25">
            <v>65.740662821549876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42">
        <row r="4">
          <cell r="A4" t="str">
            <v>Ravenna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43">
        <row r="4">
          <cell r="A4" t="str">
            <v>Ravenna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tabSelected="1" zoomScale="90" zoomScaleNormal="90" workbookViewId="0">
      <selection activeCell="M27" sqref="M27"/>
    </sheetView>
  </sheetViews>
  <sheetFormatPr defaultRowHeight="10.199999999999999" x14ac:dyDescent="0.2"/>
  <cols>
    <col min="1" max="1" width="21.140625" customWidth="1"/>
  </cols>
  <sheetData>
    <row r="22" spans="1:17" ht="44.25" x14ac:dyDescent="0.2">
      <c r="A22" s="43" t="str">
        <f>[1]rif!$A$2</f>
        <v>aprile 2022</v>
      </c>
      <c r="B22" s="44"/>
      <c r="C22" s="44"/>
      <c r="D22" s="44"/>
      <c r="E22" s="44"/>
      <c r="F22" s="44"/>
      <c r="G22" s="44"/>
      <c r="H22" s="45" t="str">
        <f>[2]rif!$A$1</f>
        <v>Scenario di previsione</v>
      </c>
      <c r="I22" s="44"/>
      <c r="J22" s="44"/>
      <c r="K22" s="44"/>
      <c r="L22" s="44"/>
      <c r="M22" s="44"/>
      <c r="N22" s="44"/>
      <c r="O22" s="44"/>
      <c r="P22" s="44"/>
      <c r="Q22" s="44"/>
    </row>
    <row r="38" spans="12:12" ht="34.950000000000003" x14ac:dyDescent="0.55000000000000004">
      <c r="L38" s="6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[1]rif!$E$13</f>
        <v>Il quadro regionale. Principali variabili di conto economico,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[1]rif!$E$14</f>
        <v>Il quadro regionale. Valore aggiunto: i settori, variazione, quota e indice (2000=100)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[1]rif!$E$15</f>
        <v>Il quadro regionale. Esportazioni: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[1]rif!$E$16</f>
        <v>Il quadro regionale. Importazioni: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topLeftCell="A5"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6" t="str">
        <f>[1]rif!$B$40</f>
        <v>(*) Calcolato sulla popolazione presente in età lavorativa (15-64 anni).</v>
      </c>
    </row>
    <row r="58" spans="1:1" ht="15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[1]rif!$E$20</f>
        <v>Il quadro provinciale. Valore aggiunto: indice (2000=100) e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>
      <selection activeCell="M27" sqref="M27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2"/>
      <c r="B3" s="67" t="str">
        <f>db!D4</f>
        <v>Ravenna</v>
      </c>
      <c r="C3" s="67"/>
      <c r="D3" s="67"/>
      <c r="E3" s="2"/>
      <c r="F3" s="66" t="str">
        <f>[1]erdb!$D$4</f>
        <v>Emilia-Romagna</v>
      </c>
      <c r="G3" s="66"/>
      <c r="H3" s="66"/>
      <c r="I3" s="64"/>
      <c r="J3" s="66" t="str">
        <f>[1]itdb!$D$4</f>
        <v>Italia</v>
      </c>
      <c r="K3" s="66"/>
      <c r="L3" s="66"/>
    </row>
    <row r="4" spans="1:12" ht="3.9" customHeight="1" x14ac:dyDescent="0.35">
      <c r="A4" s="33"/>
      <c r="B4" s="33"/>
      <c r="C4" s="33"/>
      <c r="D4" s="33"/>
      <c r="E4" s="33"/>
    </row>
    <row r="5" spans="1:12" ht="26.1" customHeight="1" thickBot="1" x14ac:dyDescent="0.4">
      <c r="A5" s="3"/>
      <c r="B5" s="35">
        <f>db!$A$22</f>
        <v>2021</v>
      </c>
      <c r="C5" s="35">
        <f>db!$A$23</f>
        <v>2022</v>
      </c>
      <c r="D5" s="35">
        <f>db!$A$24</f>
        <v>2023</v>
      </c>
      <c r="E5" s="36"/>
      <c r="F5" s="35">
        <f>[1]erdb!$A$22</f>
        <v>2021</v>
      </c>
      <c r="G5" s="35">
        <f>[1]erdb!$A$23</f>
        <v>2022</v>
      </c>
      <c r="H5" s="35">
        <f>[1]erdb!$A$24</f>
        <v>2023</v>
      </c>
      <c r="I5" s="35"/>
      <c r="J5" s="35">
        <f>[1]itdb!$A$22</f>
        <v>2021</v>
      </c>
      <c r="K5" s="35">
        <f>[1]itdb!$A$23</f>
        <v>2022</v>
      </c>
      <c r="L5" s="35">
        <f>[1]itdb!$A$24</f>
        <v>2023</v>
      </c>
    </row>
    <row r="6" spans="1:12" ht="25.95" customHeight="1" x14ac:dyDescent="0.35">
      <c r="A6" s="33" t="s">
        <v>72</v>
      </c>
      <c r="B6" s="34">
        <f>db!$H$22</f>
        <v>34.16490429276444</v>
      </c>
      <c r="C6" s="34">
        <f>db!$H$23</f>
        <v>1.5682351965594643</v>
      </c>
      <c r="D6" s="34">
        <f>db!$H$24</f>
        <v>2.0524997993921934</v>
      </c>
      <c r="E6" s="33"/>
      <c r="F6" s="34">
        <f>[1]erdb!$H$22</f>
        <v>13.783463221503123</v>
      </c>
      <c r="G6" s="34">
        <f>[1]erdb!$H$23</f>
        <v>4.4881269748929364</v>
      </c>
      <c r="H6" s="34">
        <f>[1]erdb!$H$24</f>
        <v>4.2509321772370434</v>
      </c>
      <c r="I6" s="34"/>
      <c r="J6" s="34">
        <f>[1]itdb!$H$22</f>
        <v>12.16545746260087</v>
      </c>
      <c r="K6" s="34">
        <f>[1]itdb!$H$23</f>
        <v>4.8549028679525819</v>
      </c>
      <c r="L6" s="34">
        <f>[1]itdb!$H$24</f>
        <v>4.5936644627494028</v>
      </c>
    </row>
    <row r="7" spans="1:12" ht="25.95" customHeight="1" x14ac:dyDescent="0.35">
      <c r="A7" s="37" t="s">
        <v>73</v>
      </c>
      <c r="B7" s="38">
        <f>db!$I$22</f>
        <v>19.374522348229629</v>
      </c>
      <c r="C7" s="38">
        <f>db!$I$23</f>
        <v>1.9810465123091925</v>
      </c>
      <c r="D7" s="38">
        <f>db!$I$24</f>
        <v>2.3127834371511558</v>
      </c>
      <c r="E7" s="37"/>
      <c r="F7" s="38">
        <f>[1]erdb!$I$22</f>
        <v>11.478687939150078</v>
      </c>
      <c r="G7" s="38">
        <f>[1]erdb!$I$23</f>
        <v>3.4149424846398047</v>
      </c>
      <c r="H7" s="38">
        <f>[1]erdb!$I$24</f>
        <v>3.4675122294919758</v>
      </c>
      <c r="I7" s="38"/>
      <c r="J7" s="38">
        <f>[1]itdb!$I$22</f>
        <v>12.336458112520976</v>
      </c>
      <c r="K7" s="38">
        <f>[1]itdb!$I$23</f>
        <v>3.28163697440087</v>
      </c>
      <c r="L7" s="38">
        <f>[1]itdb!$I$24</f>
        <v>3.3533936987053981</v>
      </c>
    </row>
    <row r="8" spans="1:12" ht="25.95" customHeight="1" x14ac:dyDescent="0.35">
      <c r="A8" s="60" t="s">
        <v>57</v>
      </c>
      <c r="B8" s="34"/>
      <c r="C8" s="34"/>
      <c r="D8" s="34"/>
      <c r="E8" s="33"/>
      <c r="F8" s="34"/>
      <c r="G8" s="34"/>
      <c r="H8" s="34"/>
      <c r="I8" s="34"/>
      <c r="J8" s="34"/>
      <c r="K8" s="34"/>
      <c r="L8" s="34"/>
    </row>
    <row r="9" spans="1:12" ht="25.95" customHeight="1" x14ac:dyDescent="0.35">
      <c r="A9" s="37" t="s">
        <v>58</v>
      </c>
      <c r="B9" s="38">
        <f>db!$R$22</f>
        <v>-2.0231772320800201</v>
      </c>
      <c r="C9" s="38">
        <f>db!$R$23</f>
        <v>0.19885811974300616</v>
      </c>
      <c r="D9" s="38">
        <f>db!$R$24</f>
        <v>0.71731547078213165</v>
      </c>
      <c r="E9" s="37"/>
      <c r="F9" s="38">
        <f>[1]erdb!$R$22</f>
        <v>-2.3634527781036252</v>
      </c>
      <c r="G9" s="38">
        <f>[1]erdb!$R$23</f>
        <v>4.8913510375347968E-2</v>
      </c>
      <c r="H9" s="38">
        <f>[1]erdb!$R$24</f>
        <v>0.64765497381451542</v>
      </c>
      <c r="I9" s="38"/>
      <c r="J9" s="38">
        <f>[1]itdb!$R$22</f>
        <v>-0.78664424571326386</v>
      </c>
      <c r="K9" s="38">
        <f>[1]itdb!$R$23</f>
        <v>-0.73097566142998893</v>
      </c>
      <c r="L9" s="38">
        <f>[1]itdb!$R$24</f>
        <v>1.1229160323930953</v>
      </c>
    </row>
    <row r="10" spans="1:12" ht="25.95" customHeight="1" x14ac:dyDescent="0.35">
      <c r="A10" s="33" t="s">
        <v>59</v>
      </c>
      <c r="B10" s="34">
        <f>db!$S$22</f>
        <v>13.126804443653995</v>
      </c>
      <c r="C10" s="34">
        <f>db!$S$23</f>
        <v>-0.43668501246925118</v>
      </c>
      <c r="D10" s="34">
        <f>db!$S$24</f>
        <v>2.3962492653942347</v>
      </c>
      <c r="E10" s="33"/>
      <c r="F10" s="34">
        <f>[1]erdb!$S$22</f>
        <v>11.859477762842751</v>
      </c>
      <c r="G10" s="34">
        <f>[1]erdb!$S$23</f>
        <v>-1.7091213338704669E-2</v>
      </c>
      <c r="H10" s="34">
        <f>[1]erdb!$S$24</f>
        <v>2.6772507304448467</v>
      </c>
      <c r="I10" s="34"/>
      <c r="J10" s="34">
        <f>[1]itdb!$S$22</f>
        <v>11.868942435869002</v>
      </c>
      <c r="K10" s="34">
        <f>[1]itdb!$S$23</f>
        <v>-0.60110155841757162</v>
      </c>
      <c r="L10" s="34">
        <f>[1]itdb!$S$24</f>
        <v>2.4041241256944845</v>
      </c>
    </row>
    <row r="11" spans="1:12" ht="25.95" customHeight="1" x14ac:dyDescent="0.35">
      <c r="A11" s="37" t="s">
        <v>60</v>
      </c>
      <c r="B11" s="38">
        <f>db!$T$22</f>
        <v>29.371082818404702</v>
      </c>
      <c r="C11" s="38">
        <f>db!$T$23</f>
        <v>10.108585867217723</v>
      </c>
      <c r="D11" s="38">
        <f>db!$T$24</f>
        <v>6.409416451191241</v>
      </c>
      <c r="E11" s="37"/>
      <c r="F11" s="38">
        <f>[1]erdb!$T$22</f>
        <v>22.055725108968339</v>
      </c>
      <c r="G11" s="38">
        <f>[1]erdb!$T$23</f>
        <v>8.635256744103593</v>
      </c>
      <c r="H11" s="38">
        <f>[1]erdb!$T$24</f>
        <v>5.8526597732193153</v>
      </c>
      <c r="I11" s="38"/>
      <c r="J11" s="38">
        <f>[1]itdb!$T$22</f>
        <v>21.269494204013117</v>
      </c>
      <c r="K11" s="38">
        <f>[1]itdb!$T$23</f>
        <v>8.5556619828572877</v>
      </c>
      <c r="L11" s="38">
        <f>[1]itdb!$T$24</f>
        <v>5.8139636233557335</v>
      </c>
    </row>
    <row r="12" spans="1:12" ht="25.95" customHeight="1" x14ac:dyDescent="0.35">
      <c r="A12" s="33" t="s">
        <v>61</v>
      </c>
      <c r="B12" s="34">
        <f>db!$U$22</f>
        <v>5.0862569410274672</v>
      </c>
      <c r="C12" s="34">
        <f>db!$U$23</f>
        <v>2.319584782461348</v>
      </c>
      <c r="D12" s="34">
        <f>db!$U$24</f>
        <v>2.1546911793345336</v>
      </c>
      <c r="E12" s="33"/>
      <c r="F12" s="34">
        <f>[1]erdb!$U$22</f>
        <v>4.7179348973394486</v>
      </c>
      <c r="G12" s="34">
        <f>[1]erdb!$U$23</f>
        <v>3.0141419633628042</v>
      </c>
      <c r="H12" s="34">
        <f>[1]erdb!$U$24</f>
        <v>2.5119252863022856</v>
      </c>
      <c r="I12" s="34"/>
      <c r="J12" s="34">
        <f>[1]itdb!$U$22</f>
        <v>4.492210882210923</v>
      </c>
      <c r="K12" s="34">
        <f>[1]itdb!$U$23</f>
        <v>2.6342299552108095</v>
      </c>
      <c r="L12" s="34">
        <f>[1]itdb!$U$24</f>
        <v>2.2925356163194355</v>
      </c>
    </row>
    <row r="13" spans="1:12" ht="25.95" customHeight="1" x14ac:dyDescent="0.35">
      <c r="A13" s="37" t="s">
        <v>62</v>
      </c>
      <c r="B13" s="38">
        <f>db!$V$22</f>
        <v>7.5460162153703658</v>
      </c>
      <c r="C13" s="38">
        <f>db!$V$23</f>
        <v>2.0648356704599635</v>
      </c>
      <c r="D13" s="38">
        <f>db!$V$24</f>
        <v>2.4026189950989929</v>
      </c>
      <c r="E13" s="37"/>
      <c r="F13" s="38">
        <f>[1]erdb!$V$22</f>
        <v>7.1800014393903933</v>
      </c>
      <c r="G13" s="38">
        <f>[1]erdb!$V$23</f>
        <v>2.3560887808914632</v>
      </c>
      <c r="H13" s="38">
        <f>[1]erdb!$V$24</f>
        <v>2.684126406822096</v>
      </c>
      <c r="I13" s="38"/>
      <c r="J13" s="38">
        <f>[1]itdb!$V$22</f>
        <v>6.5504708927822453</v>
      </c>
      <c r="K13" s="38">
        <f>[1]itdb!$V$23</f>
        <v>2.2065668718830755</v>
      </c>
      <c r="L13" s="38">
        <f>[1]itdb!$V$24</f>
        <v>2.4826716644361424</v>
      </c>
    </row>
    <row r="14" spans="1:12" ht="25.95" customHeight="1" x14ac:dyDescent="0.35">
      <c r="A14" s="60" t="s">
        <v>16</v>
      </c>
      <c r="B14" s="34"/>
      <c r="C14" s="34"/>
      <c r="D14" s="34"/>
      <c r="E14" s="33"/>
      <c r="F14" s="34"/>
      <c r="G14" s="34"/>
      <c r="H14" s="34"/>
      <c r="I14" s="34"/>
      <c r="J14" s="34"/>
      <c r="K14" s="34"/>
      <c r="L14" s="34"/>
    </row>
    <row r="15" spans="1:12" ht="25.95" customHeight="1" x14ac:dyDescent="0.35">
      <c r="A15" s="37" t="s">
        <v>58</v>
      </c>
      <c r="B15" s="38">
        <f>db!$AJ$22</f>
        <v>14.691427467989771</v>
      </c>
      <c r="C15" s="38">
        <f>db!$AJ$23</f>
        <v>-10.604917557954396</v>
      </c>
      <c r="D15" s="38">
        <f>db!$AJ$24</f>
        <v>-3.75885242664874</v>
      </c>
      <c r="E15" s="37"/>
      <c r="F15" s="38">
        <f>[1]erdb!$AJ$22</f>
        <v>-2.890504217013401</v>
      </c>
      <c r="G15" s="38">
        <f>[1]erdb!$AJ$23</f>
        <v>-6.5142647775760292</v>
      </c>
      <c r="H15" s="38">
        <f>[1]erdb!$AJ$24</f>
        <v>-0.96328888669796608</v>
      </c>
      <c r="I15" s="38"/>
      <c r="J15" s="38">
        <f>[1]itdb!$AJ$22</f>
        <v>2.9693251533742249</v>
      </c>
      <c r="K15" s="38">
        <f>[1]itdb!$AJ$23</f>
        <v>-5.2406557832856642</v>
      </c>
      <c r="L15" s="38">
        <f>[1]itdb!$AJ$24</f>
        <v>0.42369175422534155</v>
      </c>
    </row>
    <row r="16" spans="1:12" ht="25.95" customHeight="1" x14ac:dyDescent="0.35">
      <c r="A16" s="33" t="s">
        <v>59</v>
      </c>
      <c r="B16" s="34">
        <f>db!$AK$22</f>
        <v>4.2127572253301659</v>
      </c>
      <c r="C16" s="34">
        <f>db!$AK$23</f>
        <v>-1.0282246958313812</v>
      </c>
      <c r="D16" s="34">
        <f>db!$AK$24</f>
        <v>0.74165646052932743</v>
      </c>
      <c r="E16" s="33"/>
      <c r="F16" s="34">
        <f>[1]erdb!$AK$22</f>
        <v>12.015910564683697</v>
      </c>
      <c r="G16" s="34">
        <f>[1]erdb!$AK$23</f>
        <v>0.17382102883733985</v>
      </c>
      <c r="H16" s="34">
        <f>[1]erdb!$AK$24</f>
        <v>1.782928181193788</v>
      </c>
      <c r="I16" s="34"/>
      <c r="J16" s="34">
        <f>[1]itdb!$AK$22</f>
        <v>10.402694566156967</v>
      </c>
      <c r="K16" s="34">
        <f>[1]itdb!$AK$23</f>
        <v>-0.36564261080253013</v>
      </c>
      <c r="L16" s="34">
        <f>[1]itdb!$AK$24</f>
        <v>1.3687969260901545</v>
      </c>
    </row>
    <row r="17" spans="1:12" ht="25.95" customHeight="1" x14ac:dyDescent="0.35">
      <c r="A17" s="37" t="s">
        <v>60</v>
      </c>
      <c r="B17" s="38">
        <f>db!$AL$22</f>
        <v>37.475816603431355</v>
      </c>
      <c r="C17" s="38">
        <f>db!$AL$23</f>
        <v>7.3995561031658497</v>
      </c>
      <c r="D17" s="38">
        <f>db!$AL$24</f>
        <v>5.3195543271577383</v>
      </c>
      <c r="E17" s="37"/>
      <c r="F17" s="38">
        <f>[1]erdb!$AL$22</f>
        <v>21.415159883424973</v>
      </c>
      <c r="G17" s="38">
        <f>[1]erdb!$AL$23</f>
        <v>1.2542059437407493</v>
      </c>
      <c r="H17" s="38">
        <f>[1]erdb!$AL$24</f>
        <v>2.6504230396485973</v>
      </c>
      <c r="I17" s="38"/>
      <c r="J17" s="38">
        <f>[1]itdb!$AL$22</f>
        <v>18.920905615995288</v>
      </c>
      <c r="K17" s="38">
        <f>[1]itdb!$AL$23</f>
        <v>0.88988116394430605</v>
      </c>
      <c r="L17" s="38">
        <f>[1]itdb!$AL$24</f>
        <v>2.3104683054785413</v>
      </c>
    </row>
    <row r="18" spans="1:12" ht="25.95" customHeight="1" x14ac:dyDescent="0.35">
      <c r="A18" s="33" t="s">
        <v>61</v>
      </c>
      <c r="B18" s="34">
        <f>db!$AM$22</f>
        <v>10.97657604680462</v>
      </c>
      <c r="C18" s="34">
        <f>db!$AM$23</f>
        <v>1.3346511210217127</v>
      </c>
      <c r="D18" s="34">
        <f>db!$AM$24</f>
        <v>2.1876171231570263</v>
      </c>
      <c r="E18" s="33"/>
      <c r="F18" s="34">
        <f>[1]erdb!$AM$22</f>
        <v>5.9176249929064229</v>
      </c>
      <c r="G18" s="34">
        <f>[1]erdb!$AM$23</f>
        <v>2.7006156830383654</v>
      </c>
      <c r="H18" s="34">
        <f>[1]erdb!$AM$24</f>
        <v>2.980359426243484</v>
      </c>
      <c r="I18" s="34"/>
      <c r="J18" s="34">
        <f>[1]itdb!$AM$22</f>
        <v>6.3300160350225232</v>
      </c>
      <c r="K18" s="34">
        <f>[1]itdb!$AM$23</f>
        <v>2.4855374064576496</v>
      </c>
      <c r="L18" s="34">
        <f>[1]itdb!$AM$24</f>
        <v>2.7987496797210021</v>
      </c>
    </row>
    <row r="19" spans="1:12" ht="25.95" customHeight="1" x14ac:dyDescent="0.35">
      <c r="A19" s="37" t="s">
        <v>62</v>
      </c>
      <c r="B19" s="38">
        <f>db!$AN$22</f>
        <v>11.248017351738726</v>
      </c>
      <c r="C19" s="38">
        <f>db!$AN$23</f>
        <v>0.25433000323857868</v>
      </c>
      <c r="D19" s="38">
        <f>db!$AN$24</f>
        <v>1.6794078808311186</v>
      </c>
      <c r="E19" s="37"/>
      <c r="F19" s="38">
        <f>[1]erdb!$AN$22</f>
        <v>7.6513800638080331</v>
      </c>
      <c r="G19" s="38">
        <f>[1]erdb!$AN$23</f>
        <v>1.6567734834435743</v>
      </c>
      <c r="H19" s="38">
        <f>[1]erdb!$AN$24</f>
        <v>2.5459394126598145</v>
      </c>
      <c r="I19" s="38"/>
      <c r="J19" s="38">
        <f>[1]itdb!$AN$22</f>
        <v>7.5623227760998279</v>
      </c>
      <c r="K19" s="38">
        <f>[1]itdb!$AN$23</f>
        <v>1.5037088673150345</v>
      </c>
      <c r="L19" s="38">
        <f>[1]itdb!$AN$24</f>
        <v>2.4219889205443934</v>
      </c>
    </row>
    <row r="20" spans="1:12" ht="3.9" customHeight="1" thickBo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ht="3" customHeight="1" x14ac:dyDescent="0.2"/>
    <row r="22" spans="1:12" ht="12" customHeight="1" x14ac:dyDescent="0.2">
      <c r="A22" s="4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5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>
      <selection activeCell="M27" sqref="M27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2"/>
      <c r="B4" s="67" t="str">
        <f>db!D4</f>
        <v>Ravenna</v>
      </c>
      <c r="C4" s="67"/>
      <c r="D4" s="67"/>
      <c r="E4" s="2"/>
      <c r="F4" s="66" t="str">
        <f>[1]erdb!$D$4</f>
        <v>Emilia-Romagna</v>
      </c>
      <c r="G4" s="66"/>
      <c r="H4" s="66"/>
      <c r="I4" s="64"/>
      <c r="J4" s="66" t="str">
        <f>[1]itdb!$D$4</f>
        <v>Italia</v>
      </c>
      <c r="K4" s="66"/>
      <c r="L4" s="66"/>
    </row>
    <row r="5" spans="1:12" ht="3.9" customHeight="1" x14ac:dyDescent="0.35">
      <c r="A5" s="33"/>
      <c r="B5" s="33"/>
      <c r="C5" s="33"/>
      <c r="D5" s="33"/>
      <c r="E5" s="33"/>
    </row>
    <row r="6" spans="1:12" ht="26.1" customHeight="1" thickBot="1" x14ac:dyDescent="0.4">
      <c r="A6" s="3"/>
      <c r="B6" s="35">
        <f>db!$A$22</f>
        <v>2021</v>
      </c>
      <c r="C6" s="35">
        <f>db!$A$23</f>
        <v>2022</v>
      </c>
      <c r="D6" s="35">
        <f>db!$A$24</f>
        <v>2023</v>
      </c>
      <c r="E6" s="36"/>
      <c r="F6" s="35">
        <f>[1]erdb!$A$22</f>
        <v>2021</v>
      </c>
      <c r="G6" s="35">
        <f>[1]erdb!$A$23</f>
        <v>2022</v>
      </c>
      <c r="H6" s="35">
        <f>[1]erdb!$A$24</f>
        <v>2023</v>
      </c>
      <c r="I6" s="35"/>
      <c r="J6" s="35">
        <f>[1]itdb!$A$22</f>
        <v>2021</v>
      </c>
      <c r="K6" s="35">
        <f>[1]itdb!$A$23</f>
        <v>2022</v>
      </c>
      <c r="L6" s="35">
        <f>[1]itdb!$A$24</f>
        <v>2023</v>
      </c>
    </row>
    <row r="7" spans="1:12" ht="33" customHeight="1" x14ac:dyDescent="0.35">
      <c r="A7" s="60" t="s">
        <v>48</v>
      </c>
      <c r="B7" s="34"/>
      <c r="C7" s="34"/>
      <c r="D7" s="34"/>
      <c r="E7" s="33"/>
      <c r="F7" s="34"/>
      <c r="G7" s="34"/>
      <c r="H7" s="34"/>
      <c r="I7" s="34"/>
      <c r="J7" s="34"/>
      <c r="K7" s="34"/>
      <c r="L7" s="34"/>
    </row>
    <row r="8" spans="1:12" ht="33" customHeight="1" x14ac:dyDescent="0.35">
      <c r="A8" s="37" t="s">
        <v>38</v>
      </c>
      <c r="B8" s="38">
        <f>db!$AC$22</f>
        <v>2.8849050614843108</v>
      </c>
      <c r="C8" s="38">
        <f>db!$AC$23</f>
        <v>-0.95185908382325879</v>
      </c>
      <c r="D8" s="38">
        <f>db!$AC$24</f>
        <v>3.2050148976425774E-2</v>
      </c>
      <c r="E8" s="37"/>
      <c r="F8" s="38">
        <f>[1]erdb!$AC$22</f>
        <v>0.15858250934261964</v>
      </c>
      <c r="G8" s="38">
        <f>[1]erdb!$AC$23</f>
        <v>0.93621575123763456</v>
      </c>
      <c r="H8" s="38">
        <f>[1]erdb!$AC$24</f>
        <v>1.0550459538439583</v>
      </c>
      <c r="I8" s="38"/>
      <c r="J8" s="38">
        <f>[1]itdb!$AC$22</f>
        <v>0.95039955359572659</v>
      </c>
      <c r="K8" s="38">
        <f>[1]itdb!$AC$23</f>
        <v>1.0693629730399445</v>
      </c>
      <c r="L8" s="38">
        <f>[1]itdb!$AC$24</f>
        <v>1.1118687043399023</v>
      </c>
    </row>
    <row r="9" spans="1:12" ht="33" customHeight="1" x14ac:dyDescent="0.35">
      <c r="A9" s="33" t="s">
        <v>37</v>
      </c>
      <c r="B9" s="34">
        <f>db!$AB$22</f>
        <v>3.630196001475583</v>
      </c>
      <c r="C9" s="34">
        <f>db!$AB$23</f>
        <v>-0.52313004256432372</v>
      </c>
      <c r="D9" s="34">
        <f>db!$AB$24</f>
        <v>0.4046564866280411</v>
      </c>
      <c r="E9" s="33"/>
      <c r="F9" s="34">
        <f>[1]erdb!$AB$22</f>
        <v>0.62074146952511011</v>
      </c>
      <c r="G9" s="34">
        <f>[1]erdb!$AB$23</f>
        <v>0.77552115999302007</v>
      </c>
      <c r="H9" s="34">
        <f>[1]erdb!$AB$24</f>
        <v>1.275450762086705</v>
      </c>
      <c r="I9" s="34"/>
      <c r="J9" s="34">
        <f>[1]itdb!$AB$22</f>
        <v>0.75361205918671459</v>
      </c>
      <c r="K9" s="34">
        <f>[1]itdb!$AB$23</f>
        <v>0.6237088673150426</v>
      </c>
      <c r="L9" s="34">
        <f>[1]itdb!$AB$24</f>
        <v>1.1519889205444001</v>
      </c>
    </row>
    <row r="10" spans="1:12" ht="33" customHeight="1" x14ac:dyDescent="0.35">
      <c r="A10" s="37" t="s">
        <v>54</v>
      </c>
      <c r="B10" s="38">
        <f>db!$AO$22</f>
        <v>73.998888162877947</v>
      </c>
      <c r="C10" s="38">
        <f>db!$AO$23</f>
        <v>73.364628739740837</v>
      </c>
      <c r="D10" s="38">
        <f>db!$AO$24</f>
        <v>73.439727900860291</v>
      </c>
      <c r="E10" s="37"/>
      <c r="F10" s="38">
        <f>[1]erdb!$AO$22</f>
        <v>72.40805618552838</v>
      </c>
      <c r="G10" s="38">
        <f>[1]erdb!$AO$23</f>
        <v>73.039325407885443</v>
      </c>
      <c r="H10" s="38">
        <f>[1]erdb!$AO$24</f>
        <v>73.753303554980974</v>
      </c>
      <c r="I10" s="38"/>
      <c r="J10" s="38">
        <f>[1]itdb!$AO$22</f>
        <v>64.342459067242345</v>
      </c>
      <c r="K10" s="38">
        <f>[1]itdb!$AO$23</f>
        <v>65.293622104524971</v>
      </c>
      <c r="L10" s="38">
        <f>[1]itdb!$AO$24</f>
        <v>66.293029819166435</v>
      </c>
    </row>
    <row r="11" spans="1:12" ht="33" customHeight="1" x14ac:dyDescent="0.35">
      <c r="A11" s="33" t="s">
        <v>55</v>
      </c>
      <c r="B11" s="34">
        <f>db!$AP$22</f>
        <v>69.426893542091378</v>
      </c>
      <c r="C11" s="34">
        <f>db!$AP$23</f>
        <v>69.129759567080839</v>
      </c>
      <c r="D11" s="34">
        <f>db!$AP$24</f>
        <v>69.458286659331279</v>
      </c>
      <c r="E11" s="33"/>
      <c r="F11" s="34">
        <f>[1]erdb!$AP$22</f>
        <v>68.473346045974296</v>
      </c>
      <c r="G11" s="34">
        <f>[1]erdb!$AP$23</f>
        <v>68.960348841202162</v>
      </c>
      <c r="H11" s="34">
        <f>[1]erdb!$AP$24</f>
        <v>69.786329275893848</v>
      </c>
      <c r="I11" s="34"/>
      <c r="J11" s="34">
        <f>[1]itdb!$AP$22</f>
        <v>58.23164762589181</v>
      </c>
      <c r="K11" s="34">
        <f>[1]itdb!$AP$23</f>
        <v>58.831913939602686</v>
      </c>
      <c r="L11" s="34">
        <f>[1]itdb!$AP$24</f>
        <v>59.756117667840847</v>
      </c>
    </row>
    <row r="12" spans="1:12" ht="33" customHeight="1" x14ac:dyDescent="0.35">
      <c r="A12" s="37" t="s">
        <v>42</v>
      </c>
      <c r="B12" s="38">
        <f>db!$AQ$22</f>
        <v>6.1784639395165035</v>
      </c>
      <c r="C12" s="38">
        <f>db!$AQ$23</f>
        <v>5.7723582132243632</v>
      </c>
      <c r="D12" s="38">
        <f>db!$AQ$24</f>
        <v>5.4213725395384671</v>
      </c>
      <c r="E12" s="37"/>
      <c r="F12" s="38">
        <f>[1]erdb!$AQ$22</f>
        <v>5.4340778455263656</v>
      </c>
      <c r="G12" s="38">
        <f>[1]erdb!$AQ$23</f>
        <v>5.5846306683480291</v>
      </c>
      <c r="H12" s="38">
        <f>[1]erdb!$AQ$24</f>
        <v>5.3787072414049213</v>
      </c>
      <c r="I12" s="38"/>
      <c r="J12" s="38">
        <f>[1]itdb!$AQ$22</f>
        <v>9.4973234314285513</v>
      </c>
      <c r="K12" s="38">
        <f>[1]itdb!$AQ$23</f>
        <v>9.8963849096594494</v>
      </c>
      <c r="L12" s="38">
        <f>[1]itdb!$AQ$24</f>
        <v>9.8606326625241341</v>
      </c>
    </row>
    <row r="13" spans="1:12" ht="33" customHeight="1" x14ac:dyDescent="0.35">
      <c r="A13" s="60" t="s">
        <v>18</v>
      </c>
      <c r="B13" s="34"/>
      <c r="C13" s="34"/>
      <c r="D13" s="34"/>
      <c r="E13" s="33"/>
      <c r="F13" s="34"/>
      <c r="G13" s="34"/>
      <c r="H13" s="34"/>
      <c r="I13" s="34"/>
      <c r="J13" s="34"/>
      <c r="K13" s="34"/>
      <c r="L13" s="34"/>
    </row>
    <row r="14" spans="1:12" ht="33" customHeight="1" x14ac:dyDescent="0.35">
      <c r="A14" s="37" t="s">
        <v>100</v>
      </c>
      <c r="B14" s="38">
        <f>db!$AR$22</f>
        <v>4.7846909726966924</v>
      </c>
      <c r="C14" s="38">
        <f>db!$AR$23</f>
        <v>3.8572138571227432</v>
      </c>
      <c r="D14" s="38">
        <f>db!$AR$24</f>
        <v>4.0897301467172742</v>
      </c>
      <c r="E14" s="37"/>
      <c r="F14" s="38">
        <f>[1]erdb!$AR$22</f>
        <v>4.7458249416444387</v>
      </c>
      <c r="G14" s="38">
        <f>[1]erdb!$AR$23</f>
        <v>3.8321367582917487</v>
      </c>
      <c r="H14" s="38">
        <f>[1]erdb!$AR$24</f>
        <v>4.0753015886423993</v>
      </c>
      <c r="I14" s="38"/>
      <c r="J14" s="38">
        <f>[1]itdb!$AR$22</f>
        <v>3.6899351659981816</v>
      </c>
      <c r="K14" s="38">
        <f>[1]itdb!$AR$23</f>
        <v>3.5732111905629527</v>
      </c>
      <c r="L14" s="38">
        <f>[1]itdb!$AR$24</f>
        <v>3.8323917318547451</v>
      </c>
    </row>
    <row r="15" spans="1:12" ht="33" customHeight="1" x14ac:dyDescent="0.35">
      <c r="A15" s="33" t="s">
        <v>56</v>
      </c>
      <c r="B15" s="34">
        <f>db!$AS$22</f>
        <v>27.700962811198909</v>
      </c>
      <c r="C15" s="34">
        <f>db!$AS$23</f>
        <v>28.320777255336587</v>
      </c>
      <c r="D15" s="34">
        <f>db!$AS$24</f>
        <v>29.04720870062933</v>
      </c>
      <c r="E15" s="33"/>
      <c r="F15" s="34">
        <f>[1]erdb!$AS$22</f>
        <v>30.995879268938577</v>
      </c>
      <c r="G15" s="34">
        <f>[1]erdb!$AS$23</f>
        <v>31.750033709235392</v>
      </c>
      <c r="H15" s="34">
        <f>[1]erdb!$AS$24</f>
        <v>32.595195960542029</v>
      </c>
      <c r="I15" s="34"/>
      <c r="J15" s="34">
        <f>[1]itdb!$AS$22</f>
        <v>25.545371237285345</v>
      </c>
      <c r="K15" s="34">
        <f>[1]itdb!$AS$23</f>
        <v>26.201259232995554</v>
      </c>
      <c r="L15" s="34">
        <f>[1]itdb!$AS$24</f>
        <v>26.924521036833532</v>
      </c>
    </row>
    <row r="16" spans="1:12" ht="33" customHeight="1" x14ac:dyDescent="0.35">
      <c r="A16" s="37" t="s">
        <v>63</v>
      </c>
      <c r="B16" s="38">
        <f>db!$AZ$22</f>
        <v>62.333353695949206</v>
      </c>
      <c r="C16" s="38">
        <f>db!$AZ$23</f>
        <v>63.955002851295127</v>
      </c>
      <c r="D16" s="38">
        <f>db!$AZ$24</f>
        <v>65.227649981391707</v>
      </c>
      <c r="E16" s="37"/>
      <c r="F16" s="38">
        <f>[1]erdb!$AZ$22</f>
        <v>69.488193114678509</v>
      </c>
      <c r="G16" s="38">
        <f>[1]erdb!$AZ$23</f>
        <v>70.578048932912694</v>
      </c>
      <c r="H16" s="38">
        <f>[1]erdb!$AZ$24</f>
        <v>71.559743685556114</v>
      </c>
      <c r="I16" s="38"/>
      <c r="J16" s="38">
        <f>[1]itdb!$AZ$22</f>
        <v>66.949604471818702</v>
      </c>
      <c r="K16" s="38">
        <f>[1]itdb!$AZ$23</f>
        <v>68.002753064071641</v>
      </c>
      <c r="L16" s="38">
        <f>[1]itdb!$AZ$24</f>
        <v>68.897348326163538</v>
      </c>
    </row>
    <row r="17" spans="1:12" ht="3.9" customHeight="1" thickBo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ht="3" customHeight="1" x14ac:dyDescent="0.2"/>
    <row r="19" spans="1:12" ht="15" customHeight="1" x14ac:dyDescent="0.2">
      <c r="A19" s="4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5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>
      <selection activeCell="M27" sqref="M27"/>
    </sheetView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1"/>
      <c r="B1" s="31"/>
      <c r="C1" s="31"/>
      <c r="D1" s="31" t="s">
        <v>13</v>
      </c>
    </row>
    <row r="2" spans="1:7" ht="9" customHeight="1" x14ac:dyDescent="0.2"/>
    <row r="3" spans="1:7" ht="18" customHeight="1" x14ac:dyDescent="0.2">
      <c r="E3" s="57" t="str">
        <f>"1. "&amp;[2]rif!$B$6</f>
        <v xml:space="preserve">1. Il quadro mondiale. </v>
      </c>
      <c r="F3" s="57"/>
    </row>
    <row r="4" spans="1:7" ht="15" customHeight="1" x14ac:dyDescent="0.2">
      <c r="E4" s="57"/>
      <c r="F4" s="57" t="str">
        <f>[2]rif!$C$6</f>
        <v>Tasso di variazione del prodotto interno lordo</v>
      </c>
      <c r="G4" s="57">
        <v>3</v>
      </c>
    </row>
    <row r="5" spans="1:7" ht="18" customHeight="1" x14ac:dyDescent="0.2">
      <c r="E5" s="57" t="str">
        <f>"2. "&amp;[2]rif!$B$7</f>
        <v xml:space="preserve">2. Il quadro europeo. </v>
      </c>
      <c r="F5" s="57"/>
      <c r="G5" s="57"/>
    </row>
    <row r="6" spans="1:7" ht="15" customHeight="1" x14ac:dyDescent="0.2">
      <c r="E6" s="57"/>
      <c r="F6" s="57" t="str">
        <f>[2]rif!$C$7</f>
        <v>Tasso di variazione del prodotto interno lordo</v>
      </c>
      <c r="G6" s="57">
        <v>4</v>
      </c>
    </row>
    <row r="7" spans="1:7" ht="18" customHeight="1" x14ac:dyDescent="0.2">
      <c r="E7" s="57" t="str">
        <f>"3. "&amp;[2]rif!$B$8</f>
        <v xml:space="preserve">3. Il quadro nazionale. </v>
      </c>
      <c r="F7" s="57"/>
      <c r="G7" s="57"/>
    </row>
    <row r="8" spans="1:7" ht="15" customHeight="1" x14ac:dyDescent="0.2">
      <c r="E8" s="57"/>
      <c r="F8" s="57" t="str">
        <f>[2]rif!$C$8</f>
        <v>Principali variabili, tasso di variazione - 1</v>
      </c>
      <c r="G8" s="57">
        <v>5</v>
      </c>
    </row>
    <row r="9" spans="1:7" ht="15" customHeight="1" x14ac:dyDescent="0.2">
      <c r="E9" s="57"/>
      <c r="F9" s="57" t="str">
        <f>[2]rif!$C$9</f>
        <v>Principali variabili, tasso di variazione - 2</v>
      </c>
      <c r="G9" s="57">
        <v>6</v>
      </c>
    </row>
    <row r="10" spans="1:7" ht="18" customHeight="1" x14ac:dyDescent="0.2">
      <c r="E10" s="57" t="str">
        <f>"4. "&amp;[1]rif!$B$10</f>
        <v xml:space="preserve">4. Il quadro regionale. </v>
      </c>
      <c r="F10" s="57"/>
      <c r="G10" s="57"/>
    </row>
    <row r="11" spans="1:7" ht="15" customHeight="1" x14ac:dyDescent="0.2">
      <c r="E11" s="57"/>
      <c r="F11" s="57" t="str">
        <f>[1]rif!$D10</f>
        <v>Prodotto interno lordo: indice (2000=100) e tasso di variazione</v>
      </c>
      <c r="G11" s="57">
        <v>7</v>
      </c>
    </row>
    <row r="12" spans="1:7" ht="15" customHeight="1" x14ac:dyDescent="0.2">
      <c r="E12" s="57"/>
      <c r="F12" s="57" t="str">
        <f>[1]rif!$D11</f>
        <v>Principali variabili, tasso di variazione - 1</v>
      </c>
      <c r="G12" s="57">
        <v>8</v>
      </c>
    </row>
    <row r="13" spans="1:7" ht="15" customHeight="1" x14ac:dyDescent="0.2">
      <c r="E13" s="57"/>
      <c r="F13" s="57" t="str">
        <f>[1]rif!$D12</f>
        <v>Principali variabili, tasso di variazione - 2</v>
      </c>
      <c r="G13" s="57">
        <v>9</v>
      </c>
    </row>
    <row r="14" spans="1:7" ht="15" customHeight="1" x14ac:dyDescent="0.2">
      <c r="E14" s="57"/>
      <c r="F14" s="57" t="str">
        <f>[1]rif!$D13</f>
        <v>Principali variabili di conto economico, tasso di variazione</v>
      </c>
      <c r="G14" s="57">
        <v>10</v>
      </c>
    </row>
    <row r="15" spans="1:7" ht="15" customHeight="1" x14ac:dyDescent="0.2">
      <c r="E15" s="57"/>
      <c r="F15" s="57" t="str">
        <f>[1]rif!$D14</f>
        <v>Valore aggiunto: i settori, variazione, quota e indice (2000=100)</v>
      </c>
      <c r="G15" s="57">
        <v>11</v>
      </c>
    </row>
    <row r="16" spans="1:7" ht="15" customHeight="1" x14ac:dyDescent="0.2">
      <c r="E16" s="57"/>
      <c r="F16" s="57" t="str">
        <f>[1]rif!$D15</f>
        <v>Esportazioni: indice (2000=100), tasso di variazione e quota</v>
      </c>
      <c r="G16" s="57">
        <v>12</v>
      </c>
    </row>
    <row r="17" spans="5:7" ht="15" customHeight="1" x14ac:dyDescent="0.2">
      <c r="E17" s="57"/>
      <c r="F17" s="57" t="str">
        <f>[1]rif!$D16</f>
        <v>Importazioni: indice (2000=100), tasso di variazione e quota</v>
      </c>
      <c r="G17" s="57">
        <v>13</v>
      </c>
    </row>
    <row r="18" spans="5:7" ht="15" customHeight="1" x14ac:dyDescent="0.2">
      <c r="E18" s="57"/>
      <c r="F18" s="57" t="str">
        <f>[1]rif!$D17</f>
        <v xml:space="preserve">Unità di lavoro </v>
      </c>
      <c r="G18" s="57">
        <v>14</v>
      </c>
    </row>
    <row r="19" spans="5:7" ht="15" customHeight="1" x14ac:dyDescent="0.2">
      <c r="E19" s="57"/>
      <c r="F19" s="57" t="str">
        <f>[1]rif!$D18</f>
        <v>Unità di lavoro nei settori: indice e tasso di variazione</v>
      </c>
      <c r="G19" s="57">
        <v>15</v>
      </c>
    </row>
    <row r="20" spans="5:7" ht="15" customHeight="1" x14ac:dyDescent="0.2">
      <c r="E20" s="57"/>
      <c r="F20" s="57" t="str">
        <f>[1]rif!$D19</f>
        <v>Lavoro: occupati, tassi di attività, occupazione e disoccupazione</v>
      </c>
      <c r="G20" s="57">
        <v>16</v>
      </c>
    </row>
    <row r="21" spans="5:7" ht="18" customHeight="1" x14ac:dyDescent="0.2">
      <c r="E21" s="57" t="str">
        <f>"5. "&amp;[1]rif!$B$20</f>
        <v xml:space="preserve">5. Il quadro provinciale. </v>
      </c>
      <c r="F21" s="57"/>
      <c r="G21" s="57"/>
    </row>
    <row r="22" spans="5:7" ht="15" customHeight="1" x14ac:dyDescent="0.2">
      <c r="E22" s="57"/>
      <c r="F22" s="57" t="str">
        <f>[1]rif!$D20</f>
        <v>Valore aggiunto: indice (2000=100) e tasso di variazione</v>
      </c>
      <c r="G22" s="57">
        <v>17</v>
      </c>
    </row>
    <row r="23" spans="5:7" ht="15" customHeight="1" x14ac:dyDescent="0.2">
      <c r="E23" s="57"/>
      <c r="F23" s="57" t="str">
        <f>[1]rif!$D21</f>
        <v>Principali variabili, tasso di variazione - 1</v>
      </c>
      <c r="G23" s="57">
        <v>18</v>
      </c>
    </row>
    <row r="24" spans="5:7" ht="15" customHeight="1" x14ac:dyDescent="0.2">
      <c r="E24" s="57"/>
      <c r="F24" s="57" t="str">
        <f>[1]rif!$D22</f>
        <v>Principali variabili, tasso di variazione - 2</v>
      </c>
      <c r="G24" s="57">
        <v>19</v>
      </c>
    </row>
    <row r="25" spans="5:7" ht="15" customHeight="1" x14ac:dyDescent="0.2">
      <c r="E25" s="57"/>
      <c r="F25" s="57" t="str">
        <f>[1]rif!$D23</f>
        <v>Valore aggiunto: i settori, variazione, quota e indice (2000=100)</v>
      </c>
      <c r="G25" s="57">
        <v>20</v>
      </c>
    </row>
    <row r="26" spans="5:7" ht="15" customHeight="1" x14ac:dyDescent="0.2">
      <c r="E26" s="57"/>
      <c r="F26" s="57" t="str">
        <f>[1]rif!$D24</f>
        <v>Esportazioni: indice (2000=100), tasso di variazione e quota</v>
      </c>
      <c r="G26" s="57">
        <v>21</v>
      </c>
    </row>
    <row r="27" spans="5:7" ht="15" customHeight="1" x14ac:dyDescent="0.2">
      <c r="E27" s="57"/>
      <c r="F27" s="57" t="str">
        <f>[1]rif!$D25</f>
        <v>Importazioni: indice (2000=100), tasso di variazione e quota</v>
      </c>
      <c r="G27" s="57">
        <v>22</v>
      </c>
    </row>
    <row r="28" spans="5:7" ht="15" customHeight="1" x14ac:dyDescent="0.2">
      <c r="E28" s="57"/>
      <c r="F28" s="57" t="str">
        <f>[1]rif!$D26</f>
        <v xml:space="preserve">Unità di lavoro </v>
      </c>
      <c r="G28" s="57">
        <v>23</v>
      </c>
    </row>
    <row r="29" spans="5:7" ht="15" customHeight="1" x14ac:dyDescent="0.2">
      <c r="E29" s="57"/>
      <c r="F29" s="57" t="str">
        <f>[1]rif!$D27</f>
        <v>Unità di lavoro nei settori: indice e tasso di variazione</v>
      </c>
      <c r="G29" s="57">
        <v>24</v>
      </c>
    </row>
    <row r="30" spans="5:7" ht="15" customHeight="1" x14ac:dyDescent="0.2">
      <c r="E30" s="57"/>
      <c r="F30" s="57" t="str">
        <f>[1]rif!$D28</f>
        <v>Lavoro: occupati, tassi di attività, occupazione e disoccupazione</v>
      </c>
      <c r="G30" s="57">
        <v>25</v>
      </c>
    </row>
    <row r="31" spans="5:7" ht="15" customHeight="1" x14ac:dyDescent="0.2">
      <c r="E31" s="57"/>
      <c r="F31" s="57" t="str">
        <f>[1]rif!$D29</f>
        <v>Indici strutturali</v>
      </c>
      <c r="G31" s="57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[1]rif!$E$23</f>
        <v>Il quadro provinciale. Valore aggiunto: i settori, variazione, quota e indice (2000=100)</v>
      </c>
    </row>
    <row r="57" spans="1:1" ht="17.100000000000001" customHeight="1" x14ac:dyDescent="0.25">
      <c r="A57" s="5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[1]rif!$E$24</f>
        <v>Il quadro provinciale. Esportazioni: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[1]rif!$E$25</f>
        <v>Il quadro provinciale. Importazioni: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CE71" sqref="CE71"/>
    </sheetView>
  </sheetViews>
  <sheetFormatPr defaultColWidth="1.85546875" defaultRowHeight="8.1" customHeight="1" x14ac:dyDescent="0.2"/>
  <sheetData>
    <row r="1" spans="1:1" ht="22.95" x14ac:dyDescent="0.4">
      <c r="A1" s="31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DE40" sqref="DE40"/>
    </sheetView>
  </sheetViews>
  <sheetFormatPr defaultColWidth="1.85546875" defaultRowHeight="8.1" customHeight="1" x14ac:dyDescent="0.2"/>
  <sheetData>
    <row r="1" spans="1:1" ht="22.95" x14ac:dyDescent="0.4">
      <c r="A1" s="31" t="str">
        <f>[1]rif!$E$28</f>
        <v>Il quadro provinciale. Lavoro: occupati, tassi di attività, occupazione e disoccupazione</v>
      </c>
    </row>
    <row r="56" spans="1:1" ht="11.4" x14ac:dyDescent="0.2">
      <c r="A56" s="6" t="str">
        <f>[1]rif!$B$40</f>
        <v>(*) Calcolato sulla popolazione presente in età lavorativa (15-64 anni).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[1]rif!$E$29</f>
        <v>Il quadro provinciale. Indici strutturali</v>
      </c>
    </row>
    <row r="56" spans="1:1" ht="18" customHeight="1" x14ac:dyDescent="0.25">
      <c r="A56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>
      <selection activeCell="M27" sqref="M27"/>
    </sheetView>
  </sheetViews>
  <sheetFormatPr defaultColWidth="1.85546875" defaultRowHeight="8.1" customHeight="1" x14ac:dyDescent="0.2"/>
  <cols>
    <col min="1" max="1" width="1.85546875" style="47"/>
    <col min="2" max="2" width="82.140625" style="46" customWidth="1"/>
    <col min="3" max="3" width="3.28515625" style="47" customWidth="1"/>
    <col min="4" max="4" width="78.7109375" style="46" bestFit="1" customWidth="1"/>
    <col min="5" max="16384" width="1.85546875" style="47"/>
  </cols>
  <sheetData>
    <row r="1" spans="2:4" ht="3" customHeight="1" x14ac:dyDescent="0.2"/>
    <row r="2" spans="2:4" ht="34.200000000000003" x14ac:dyDescent="0.2">
      <c r="B2" s="48" t="s">
        <v>105</v>
      </c>
    </row>
    <row r="3" spans="2:4" ht="3" customHeight="1" x14ac:dyDescent="0.2"/>
    <row r="4" spans="2:4" ht="13.2" x14ac:dyDescent="0.25">
      <c r="B4" s="49" t="s">
        <v>75</v>
      </c>
    </row>
    <row r="5" spans="2:4" ht="3" customHeight="1" x14ac:dyDescent="0.2">
      <c r="B5" s="50"/>
    </row>
    <row r="6" spans="2:4" ht="12" customHeight="1" x14ac:dyDescent="0.25">
      <c r="B6" s="51" t="s">
        <v>113</v>
      </c>
    </row>
    <row r="7" spans="2:4" ht="12.75" customHeight="1" x14ac:dyDescent="0.2">
      <c r="B7" s="52" t="s">
        <v>106</v>
      </c>
      <c r="C7" s="55"/>
      <c r="D7" s="53" t="s">
        <v>107</v>
      </c>
    </row>
    <row r="8" spans="2:4" ht="3" customHeight="1" x14ac:dyDescent="0.2">
      <c r="B8" s="50"/>
    </row>
    <row r="9" spans="2:4" ht="12" customHeight="1" x14ac:dyDescent="0.25">
      <c r="B9" s="51" t="s">
        <v>76</v>
      </c>
    </row>
    <row r="10" spans="2:4" ht="11.4" x14ac:dyDescent="0.2">
      <c r="B10" s="52" t="s">
        <v>108</v>
      </c>
      <c r="C10" s="55"/>
      <c r="D10" s="53" t="s">
        <v>114</v>
      </c>
    </row>
    <row r="11" spans="2:4" ht="3" customHeight="1" x14ac:dyDescent="0.2">
      <c r="B11" s="50"/>
    </row>
    <row r="12" spans="2:4" ht="12" x14ac:dyDescent="0.25">
      <c r="B12" s="51" t="s">
        <v>77</v>
      </c>
    </row>
    <row r="13" spans="2:4" ht="12.75" customHeight="1" x14ac:dyDescent="0.2">
      <c r="B13" s="52" t="s">
        <v>109</v>
      </c>
      <c r="C13" s="55"/>
      <c r="D13" s="53" t="s">
        <v>115</v>
      </c>
    </row>
    <row r="14" spans="2:4" ht="3" customHeight="1" x14ac:dyDescent="0.2">
      <c r="B14" s="50"/>
    </row>
    <row r="15" spans="2:4" ht="12" x14ac:dyDescent="0.25">
      <c r="B15" s="51" t="s">
        <v>78</v>
      </c>
    </row>
    <row r="16" spans="2:4" ht="12.75" customHeight="1" x14ac:dyDescent="0.2">
      <c r="B16" s="52" t="s">
        <v>110</v>
      </c>
      <c r="C16" s="55"/>
      <c r="D16" s="54" t="s">
        <v>116</v>
      </c>
    </row>
    <row r="17" spans="2:4" ht="3" customHeight="1" x14ac:dyDescent="0.2">
      <c r="B17" s="50"/>
    </row>
    <row r="18" spans="2:4" ht="12" x14ac:dyDescent="0.25">
      <c r="B18" s="51" t="s">
        <v>79</v>
      </c>
    </row>
    <row r="19" spans="2:4" ht="12.75" customHeight="1" x14ac:dyDescent="0.2">
      <c r="B19" s="52" t="s">
        <v>80</v>
      </c>
      <c r="C19" s="55"/>
      <c r="D19" s="54" t="s">
        <v>117</v>
      </c>
    </row>
    <row r="20" spans="2:4" ht="3" customHeight="1" x14ac:dyDescent="0.2">
      <c r="B20" s="50"/>
    </row>
    <row r="21" spans="2:4" ht="12" x14ac:dyDescent="0.25">
      <c r="B21" s="51" t="s">
        <v>81</v>
      </c>
    </row>
    <row r="22" spans="2:4" ht="12.75" customHeight="1" x14ac:dyDescent="0.2">
      <c r="B22" s="52" t="s">
        <v>95</v>
      </c>
      <c r="C22" s="55"/>
      <c r="D22" s="54" t="s">
        <v>118</v>
      </c>
    </row>
    <row r="23" spans="2:4" ht="3" customHeight="1" x14ac:dyDescent="0.2">
      <c r="B23" s="50"/>
    </row>
    <row r="24" spans="2:4" ht="12" x14ac:dyDescent="0.25">
      <c r="B24" s="51" t="s">
        <v>82</v>
      </c>
    </row>
    <row r="25" spans="2:4" ht="12.75" customHeight="1" x14ac:dyDescent="0.2">
      <c r="B25" s="52" t="s">
        <v>93</v>
      </c>
      <c r="C25" s="55"/>
      <c r="D25" s="54" t="s">
        <v>119</v>
      </c>
    </row>
    <row r="26" spans="2:4" ht="3" customHeight="1" x14ac:dyDescent="0.2">
      <c r="B26" s="50"/>
    </row>
    <row r="27" spans="2:4" ht="12" x14ac:dyDescent="0.25">
      <c r="B27" s="51" t="s">
        <v>83</v>
      </c>
    </row>
    <row r="28" spans="2:4" ht="11.4" x14ac:dyDescent="0.2">
      <c r="B28" s="52" t="s">
        <v>94</v>
      </c>
      <c r="C28" s="55"/>
      <c r="D28" s="54" t="s">
        <v>120</v>
      </c>
    </row>
    <row r="29" spans="2:4" ht="3" customHeight="1" x14ac:dyDescent="0.2">
      <c r="B29" s="50"/>
    </row>
    <row r="30" spans="2:4" ht="12" x14ac:dyDescent="0.25">
      <c r="B30" s="51" t="s">
        <v>84</v>
      </c>
    </row>
    <row r="31" spans="2:4" ht="12.75" customHeight="1" x14ac:dyDescent="0.2">
      <c r="B31" s="52" t="s">
        <v>96</v>
      </c>
      <c r="C31" s="55"/>
      <c r="D31" s="54" t="s">
        <v>121</v>
      </c>
    </row>
    <row r="32" spans="2:4" ht="3" customHeight="1" x14ac:dyDescent="0.2">
      <c r="B32" s="50"/>
    </row>
    <row r="33" spans="2:4" ht="12" x14ac:dyDescent="0.25">
      <c r="B33" s="51" t="s">
        <v>122</v>
      </c>
    </row>
    <row r="34" spans="2:4" ht="11.4" x14ac:dyDescent="0.2">
      <c r="B34" s="52" t="s">
        <v>123</v>
      </c>
      <c r="C34" s="55"/>
      <c r="D34" s="53" t="s">
        <v>124</v>
      </c>
    </row>
    <row r="35" spans="2:4" ht="3" customHeight="1" x14ac:dyDescent="0.2">
      <c r="B35" s="50"/>
    </row>
    <row r="36" spans="2:4" ht="12" x14ac:dyDescent="0.25">
      <c r="B36" s="51" t="s">
        <v>85</v>
      </c>
    </row>
    <row r="37" spans="2:4" ht="11.4" x14ac:dyDescent="0.2">
      <c r="B37" s="52" t="s">
        <v>86</v>
      </c>
      <c r="C37" s="55"/>
      <c r="D37" s="54" t="s">
        <v>125</v>
      </c>
    </row>
    <row r="38" spans="2:4" ht="3" customHeight="1" x14ac:dyDescent="0.2">
      <c r="B38" s="50"/>
    </row>
    <row r="39" spans="2:4" ht="12" x14ac:dyDescent="0.25">
      <c r="B39" s="51" t="s">
        <v>87</v>
      </c>
    </row>
    <row r="40" spans="2:4" ht="11.4" x14ac:dyDescent="0.2">
      <c r="B40" s="52" t="s">
        <v>92</v>
      </c>
      <c r="C40" s="55"/>
      <c r="D40" s="54" t="s">
        <v>126</v>
      </c>
    </row>
    <row r="41" spans="2:4" ht="3" customHeight="1" x14ac:dyDescent="0.2">
      <c r="B41" s="50"/>
    </row>
    <row r="42" spans="2:4" ht="13.2" x14ac:dyDescent="0.25">
      <c r="B42" s="49" t="s">
        <v>88</v>
      </c>
    </row>
    <row r="43" spans="2:4" ht="5.0999999999999996" customHeight="1" x14ac:dyDescent="0.2">
      <c r="B43" s="50"/>
    </row>
    <row r="44" spans="2:4" ht="12" x14ac:dyDescent="0.25">
      <c r="B44" s="51" t="s">
        <v>89</v>
      </c>
    </row>
    <row r="45" spans="2:4" ht="11.4" x14ac:dyDescent="0.2">
      <c r="B45" s="52" t="s">
        <v>111</v>
      </c>
      <c r="C45" s="55"/>
      <c r="D45" s="54" t="s">
        <v>127</v>
      </c>
    </row>
    <row r="46" spans="2:4" ht="3" customHeight="1" x14ac:dyDescent="0.2">
      <c r="B46" s="50"/>
    </row>
    <row r="47" spans="2:4" ht="13.2" x14ac:dyDescent="0.25">
      <c r="B47" s="49" t="s">
        <v>90</v>
      </c>
    </row>
    <row r="48" spans="2:4" ht="3" customHeight="1" x14ac:dyDescent="0.2">
      <c r="B48" s="50"/>
    </row>
    <row r="49" spans="2:4" ht="12" x14ac:dyDescent="0.25">
      <c r="B49" s="51" t="s">
        <v>91</v>
      </c>
    </row>
    <row r="50" spans="2:4" ht="22.95" x14ac:dyDescent="0.2">
      <c r="B50" s="52" t="s">
        <v>112</v>
      </c>
      <c r="C50" s="55"/>
      <c r="D50" s="54" t="s">
        <v>128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7" t="s">
        <v>0</v>
      </c>
    </row>
    <row r="2" spans="1:53" x14ac:dyDescent="0.2">
      <c r="A2" t="str">
        <f>[1]ravq!$A$4&amp;" - database per grafici e tabelle"</f>
        <v>Ravenna - database per grafici e tabelle</v>
      </c>
    </row>
    <row r="3" spans="1:53" x14ac:dyDescent="0.2">
      <c r="A3" s="8" t="s">
        <v>1</v>
      </c>
    </row>
    <row r="4" spans="1:53" x14ac:dyDescent="0.2">
      <c r="A4" s="8" t="s">
        <v>97</v>
      </c>
      <c r="B4" s="9"/>
      <c r="C4" s="9"/>
      <c r="D4" s="10" t="str">
        <f>[1]ravq!$A$4</f>
        <v>Ravenna</v>
      </c>
      <c r="E4" s="10" t="str">
        <f>[1]ravq!$A$4</f>
        <v>Ravenna</v>
      </c>
      <c r="F4" s="10"/>
      <c r="G4" s="10"/>
      <c r="H4" s="10" t="str">
        <f>[1]ravq!$A$4</f>
        <v>Ravenna</v>
      </c>
      <c r="I4" s="10" t="str">
        <f>[1]ravq!$A$4</f>
        <v>Ravenna</v>
      </c>
      <c r="J4" s="10"/>
      <c r="K4" s="10"/>
      <c r="L4" s="10"/>
      <c r="M4" s="10" t="str">
        <f>[1]ravq!$A$4</f>
        <v>Ravenna</v>
      </c>
      <c r="N4" s="10" t="str">
        <f>[1]ravq!$A$4</f>
        <v>Ravenna</v>
      </c>
      <c r="O4" s="10" t="str">
        <f>[1]ravq!$A$4</f>
        <v>Ravenna</v>
      </c>
      <c r="P4" s="10" t="str">
        <f>[1]ravq!$A$4</f>
        <v>Ravenna</v>
      </c>
      <c r="Q4" s="10" t="str">
        <f>[1]ravq!$A$4</f>
        <v>Ravenna</v>
      </c>
      <c r="R4" s="10" t="str">
        <f>[1]ravq!$A$4</f>
        <v>Ravenna</v>
      </c>
      <c r="S4" s="10" t="str">
        <f>[1]ravq!$A$4</f>
        <v>Ravenna</v>
      </c>
      <c r="T4" s="10" t="str">
        <f>[1]ravq!$A$4</f>
        <v>Ravenna</v>
      </c>
      <c r="U4" s="10" t="str">
        <f>[1]ravq!$A$4</f>
        <v>Ravenna</v>
      </c>
      <c r="V4" s="10" t="str">
        <f>[1]ravq!$A$4</f>
        <v>Ravenna</v>
      </c>
      <c r="W4" s="10" t="str">
        <f>[1]ravq!$A$4</f>
        <v>Ravenna</v>
      </c>
      <c r="X4" s="10" t="str">
        <f>[1]ravq!$A$4</f>
        <v>Ravenna</v>
      </c>
      <c r="Y4" s="10" t="str">
        <f>[1]ravq!$A$4</f>
        <v>Ravenna</v>
      </c>
      <c r="Z4" s="10" t="str">
        <f>[1]ravq!$A$4</f>
        <v>Ravenna</v>
      </c>
      <c r="AA4" s="10" t="str">
        <f>[1]ravq!$A$4</f>
        <v>Ravenna</v>
      </c>
      <c r="AB4" s="10" t="str">
        <f>[1]ravq!$A$4</f>
        <v>Ravenna</v>
      </c>
      <c r="AC4" s="10" t="str">
        <f>[1]ravq!$A$4</f>
        <v>Ravenna</v>
      </c>
      <c r="AD4" s="10" t="str">
        <f>[1]ravq!$A$4</f>
        <v>Ravenna</v>
      </c>
      <c r="AE4" s="10" t="str">
        <f>[1]rai!$A$4</f>
        <v>Ravenna</v>
      </c>
      <c r="AF4" s="10" t="str">
        <f>[1]rai!$A$4</f>
        <v>Ravenna</v>
      </c>
      <c r="AG4" s="10" t="str">
        <f>[1]rai!$A$4</f>
        <v>Ravenna</v>
      </c>
      <c r="AH4" s="10" t="str">
        <f>[1]rai!$A$4</f>
        <v>Ravenna</v>
      </c>
      <c r="AI4" s="10" t="str">
        <f>[1]rai!$A$4</f>
        <v>Ravenna</v>
      </c>
      <c r="AJ4" s="10" t="str">
        <f>[1]ravq!$A$4</f>
        <v>Ravenna</v>
      </c>
      <c r="AK4" s="10" t="str">
        <f>[1]ravq!$A$4</f>
        <v>Ravenna</v>
      </c>
      <c r="AL4" s="10" t="str">
        <f>[1]ravq!$A$4</f>
        <v>Ravenna</v>
      </c>
      <c r="AM4" s="10" t="str">
        <f>[1]ravq!$A$4</f>
        <v>Ravenna</v>
      </c>
      <c r="AN4" s="10" t="str">
        <f>[1]ravq!$A$4</f>
        <v>Ravenna</v>
      </c>
      <c r="AO4" s="10" t="str">
        <f>[1]ravq!$A$4</f>
        <v>Ravenna</v>
      </c>
      <c r="AP4" s="10" t="str">
        <f>[1]ravq!$A$4</f>
        <v>Ravenna</v>
      </c>
      <c r="AQ4" s="10" t="str">
        <f>[1]ravq!$A$4</f>
        <v>Ravenna</v>
      </c>
      <c r="AR4" s="10" t="str">
        <f>[1]ravq!$A$4</f>
        <v>Ravenna</v>
      </c>
      <c r="AS4" s="10" t="str">
        <f>[1]ravq!$A$4</f>
        <v>Ravenna</v>
      </c>
      <c r="AT4" s="10" t="str">
        <f>[1]ravq!$A$4</f>
        <v>Ravenna</v>
      </c>
      <c r="AU4" s="10" t="str">
        <f>[1]ravq!$A$4</f>
        <v>Ravenna</v>
      </c>
      <c r="AV4" s="10" t="str">
        <f>[1]ravq!$A$4</f>
        <v>Ravenna</v>
      </c>
      <c r="AW4" s="10" t="str">
        <f>[1]ravq!$A$4</f>
        <v>Ravenna</v>
      </c>
      <c r="AX4" s="10" t="str">
        <f>[1]ravq!$A$4</f>
        <v>Ravenna</v>
      </c>
      <c r="AY4" s="10" t="str">
        <f>[1]ravq!$A$4</f>
        <v>Ravenna</v>
      </c>
      <c r="AZ4" s="10" t="str">
        <f>[1]ravq!$A$4</f>
        <v>Ravenna</v>
      </c>
    </row>
    <row r="5" spans="1:53" x14ac:dyDescent="0.2">
      <c r="A5" t="s">
        <v>2</v>
      </c>
      <c r="B5" s="11" t="s">
        <v>3</v>
      </c>
      <c r="C5" t="s">
        <v>4</v>
      </c>
      <c r="D5" s="11" t="s">
        <v>3</v>
      </c>
      <c r="E5" s="11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1" t="s">
        <v>3</v>
      </c>
      <c r="N5" s="11" t="s">
        <v>3</v>
      </c>
      <c r="O5" s="11" t="s">
        <v>3</v>
      </c>
      <c r="P5" s="11" t="s">
        <v>3</v>
      </c>
      <c r="Q5" s="11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1" t="s">
        <v>6</v>
      </c>
      <c r="AT5" s="11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1" t="s">
        <v>6</v>
      </c>
      <c r="BA5" s="42" t="s">
        <v>98</v>
      </c>
    </row>
    <row r="6" spans="1:53" x14ac:dyDescent="0.2">
      <c r="B6" s="12" t="s">
        <v>7</v>
      </c>
      <c r="C6" s="12"/>
      <c r="D6" s="12" t="s">
        <v>8</v>
      </c>
      <c r="E6" s="12" t="s">
        <v>8</v>
      </c>
      <c r="F6" s="10"/>
      <c r="G6" s="13" t="s">
        <v>9</v>
      </c>
      <c r="H6" s="13"/>
      <c r="I6" s="13"/>
      <c r="J6" s="13"/>
      <c r="K6" s="13"/>
      <c r="L6" s="10"/>
      <c r="M6" s="12" t="s">
        <v>8</v>
      </c>
      <c r="N6" s="14"/>
      <c r="O6" s="14"/>
      <c r="P6" s="14"/>
      <c r="Q6" s="14"/>
      <c r="R6" s="12" t="s">
        <v>10</v>
      </c>
      <c r="S6" s="14"/>
      <c r="T6" s="14"/>
      <c r="U6" s="14"/>
      <c r="V6" s="12"/>
      <c r="W6" s="13" t="s">
        <v>11</v>
      </c>
      <c r="X6" s="13"/>
      <c r="Y6" s="13"/>
      <c r="Z6" s="13"/>
      <c r="AA6" s="22" t="s">
        <v>52</v>
      </c>
      <c r="AB6" s="22"/>
      <c r="AC6" s="22"/>
      <c r="AE6" s="14" t="s">
        <v>16</v>
      </c>
      <c r="AF6" s="14"/>
      <c r="AG6" s="14"/>
      <c r="AH6" s="14"/>
      <c r="AI6" s="14"/>
      <c r="AJ6" s="14"/>
      <c r="AK6" s="14"/>
      <c r="AL6" s="14"/>
      <c r="AM6" s="14"/>
      <c r="AN6" s="14"/>
      <c r="AO6" s="22" t="s">
        <v>17</v>
      </c>
      <c r="AP6" s="22"/>
      <c r="AQ6" s="22"/>
      <c r="BA6" s="42" t="s">
        <v>99</v>
      </c>
    </row>
    <row r="7" spans="1:53" x14ac:dyDescent="0.2">
      <c r="A7" t="s">
        <v>12</v>
      </c>
      <c r="B7" s="15"/>
      <c r="C7" s="16"/>
      <c r="D7" s="17" t="str">
        <f>[1]rai!$B6</f>
        <v>X</v>
      </c>
      <c r="E7" s="17" t="str">
        <f>[1]rai!$C6</f>
        <v>M</v>
      </c>
      <c r="F7" s="18"/>
      <c r="G7" s="19"/>
      <c r="H7" s="19" t="str">
        <f>[1]ravq!$C6</f>
        <v>M</v>
      </c>
      <c r="I7" s="19" t="str">
        <f>[1]ravq!$B6</f>
        <v>X</v>
      </c>
      <c r="J7" s="19"/>
      <c r="K7" s="19"/>
      <c r="L7" s="18"/>
      <c r="M7" s="17" t="str">
        <f>[1]rai!$F6</f>
        <v>VAA</v>
      </c>
      <c r="N7" s="17" t="str">
        <f>[1]rai!$G6</f>
        <v>VAI</v>
      </c>
      <c r="O7" s="17" t="str">
        <f>[1]rai!$H6</f>
        <v>VAC</v>
      </c>
      <c r="P7" s="17" t="str">
        <f>[1]rai!$I6</f>
        <v>VAS</v>
      </c>
      <c r="Q7" s="17" t="str">
        <f>[1]rai!$J6</f>
        <v>VAT</v>
      </c>
      <c r="R7" s="19" t="str">
        <f>[1]ravq!$F6</f>
        <v>VAA</v>
      </c>
      <c r="S7" s="19" t="str">
        <f>[1]ravq!$G6</f>
        <v>VAI</v>
      </c>
      <c r="T7" s="19" t="str">
        <f>[1]ravq!$H6</f>
        <v>VAC</v>
      </c>
      <c r="U7" s="19" t="str">
        <f>[1]ravq!$I6</f>
        <v>VAS</v>
      </c>
      <c r="V7" s="19" t="str">
        <f>[1]ravq!$J6</f>
        <v>VAT</v>
      </c>
      <c r="W7" t="str">
        <f>[1]ravq!AD5</f>
        <v>VAA/VAT</v>
      </c>
      <c r="X7" t="str">
        <f>[1]ravq!AE5</f>
        <v>VAI/VAT</v>
      </c>
      <c r="Y7" t="str">
        <f>[1]ravq!AF5</f>
        <v>VAC/VAT</v>
      </c>
      <c r="Z7" t="str">
        <f>[1]ravq!AG5</f>
        <v>VAS/VAT</v>
      </c>
      <c r="AA7" s="18" t="str">
        <f>[1]rai!$AA6</f>
        <v>N</v>
      </c>
      <c r="AB7" s="18" t="str">
        <f>[1]ravq!$AA6</f>
        <v>N</v>
      </c>
      <c r="AC7" s="18" t="str">
        <f>[1]ravq!$Y6</f>
        <v>FL</v>
      </c>
      <c r="AD7" s="18" t="str">
        <f>[1]ravq!$U6</f>
        <v>POPPRE</v>
      </c>
      <c r="AE7" s="18" t="str">
        <f>[1]rai!$P6</f>
        <v>UTA</v>
      </c>
      <c r="AF7" s="18" t="str">
        <f>[1]rai!$Q6</f>
        <v>UTI</v>
      </c>
      <c r="AG7" s="18" t="str">
        <f>[1]rai!$R6</f>
        <v>UTC</v>
      </c>
      <c r="AH7" s="18" t="str">
        <f>[1]rai!$S6</f>
        <v>UTS</v>
      </c>
      <c r="AI7" s="18" t="str">
        <f>[1]rai!$T6</f>
        <v>UTT</v>
      </c>
      <c r="AJ7" s="18" t="str">
        <f>[1]ravq!$P6</f>
        <v>UTA</v>
      </c>
      <c r="AK7" s="18" t="str">
        <f>[1]ravq!$Q6</f>
        <v>UTI</v>
      </c>
      <c r="AL7" s="18" t="str">
        <f>[1]ravq!$R6</f>
        <v>UTC</v>
      </c>
      <c r="AM7" s="18" t="str">
        <f>[1]ravq!$S6</f>
        <v>UTS</v>
      </c>
      <c r="AN7" s="18" t="str">
        <f>[1]ravq!$T6</f>
        <v>UTT</v>
      </c>
      <c r="AO7" s="18" t="str">
        <f>[1]ravq!$AH6</f>
        <v>TA</v>
      </c>
      <c r="AP7" s="18" t="str">
        <f>[1]ravq!$AI6</f>
        <v>TO</v>
      </c>
      <c r="AQ7" s="18" t="str">
        <f>[1]ravq!$AJ6</f>
        <v>TD</v>
      </c>
      <c r="AR7" s="18" t="str">
        <f>[1]ravq!$AB6</f>
        <v>REDD</v>
      </c>
      <c r="AS7" s="20" t="str">
        <f>[1]ra!$AC6</f>
        <v>VAT/POPCR</v>
      </c>
      <c r="AT7" s="20" t="str">
        <f>[1]ra!$AD6</f>
        <v>VVAT/POPCR</v>
      </c>
      <c r="AU7" t="str">
        <f>[1]ravq!$AK5</f>
        <v>VX/VVAT</v>
      </c>
      <c r="AV7" t="str">
        <f>[1]ravq!$AL5</f>
        <v>VM/VVAT</v>
      </c>
      <c r="AW7" t="str">
        <f>[1]ravq!$AM5</f>
        <v>pr/ita VVAT/POPPRE</v>
      </c>
      <c r="AX7" t="str">
        <f>[1]ravq!$AN5</f>
        <v>pr/ita VVAT/N</v>
      </c>
      <c r="AY7" s="18" t="str">
        <f>[1]ravq!$AO5</f>
        <v>VAT/N</v>
      </c>
      <c r="AZ7" s="18" t="str">
        <f>[1]ra!$AF6</f>
        <v>VAT/N</v>
      </c>
    </row>
    <row r="8" spans="1:53" x14ac:dyDescent="0.2">
      <c r="B8" t="s">
        <v>13</v>
      </c>
      <c r="C8" t="s">
        <v>14</v>
      </c>
      <c r="D8" s="21" t="s">
        <v>13</v>
      </c>
      <c r="E8" s="21" t="s">
        <v>13</v>
      </c>
      <c r="F8" s="10"/>
      <c r="G8" s="12" t="s">
        <v>15</v>
      </c>
      <c r="H8" s="12"/>
      <c r="I8" s="12"/>
      <c r="J8" s="12"/>
      <c r="K8" s="12"/>
      <c r="L8" s="10"/>
      <c r="M8" s="21" t="s">
        <v>13</v>
      </c>
      <c r="N8" s="21"/>
      <c r="O8" s="21"/>
      <c r="P8" s="21"/>
      <c r="Q8" s="21"/>
      <c r="R8" s="12" t="str">
        <f>[1]ravq!$A$4</f>
        <v>Ravenna</v>
      </c>
      <c r="S8" s="12"/>
      <c r="T8" s="12"/>
      <c r="U8" s="12"/>
      <c r="V8" s="12"/>
      <c r="W8" s="12"/>
      <c r="X8" s="12"/>
      <c r="Y8" s="12"/>
      <c r="Z8" s="12"/>
      <c r="AA8" s="22" t="s">
        <v>13</v>
      </c>
      <c r="AB8" s="22" t="s">
        <v>49</v>
      </c>
      <c r="AC8" s="22"/>
      <c r="AD8" s="10"/>
      <c r="AE8" s="32" t="s">
        <v>13</v>
      </c>
      <c r="AF8" s="32"/>
      <c r="AG8" s="32"/>
      <c r="AH8" s="32"/>
      <c r="AI8" s="32"/>
      <c r="AJ8" s="14" t="s">
        <v>49</v>
      </c>
      <c r="AK8" s="14"/>
      <c r="AL8" s="14"/>
      <c r="AM8" s="14"/>
      <c r="AN8" s="14"/>
      <c r="AO8" s="22" t="s">
        <v>53</v>
      </c>
      <c r="AP8" s="22"/>
      <c r="AQ8" s="22"/>
      <c r="AR8" s="23" t="s">
        <v>18</v>
      </c>
      <c r="AS8" s="23"/>
      <c r="AT8" s="23"/>
      <c r="AU8" s="24" t="s">
        <v>19</v>
      </c>
      <c r="AV8" s="24"/>
      <c r="AW8" s="25" t="s">
        <v>20</v>
      </c>
      <c r="AX8" s="25"/>
      <c r="AY8" s="23" t="s">
        <v>18</v>
      </c>
      <c r="AZ8" s="23"/>
    </row>
    <row r="9" spans="1:53" x14ac:dyDescent="0.2">
      <c r="A9" t="s">
        <v>21</v>
      </c>
      <c r="B9" s="12" t="s">
        <v>22</v>
      </c>
      <c r="C9" s="26" t="s">
        <v>15</v>
      </c>
      <c r="D9" s="12" t="s">
        <v>23</v>
      </c>
      <c r="E9" s="12" t="s">
        <v>24</v>
      </c>
      <c r="F9" s="10" t="s">
        <v>25</v>
      </c>
      <c r="G9" s="12" t="s">
        <v>26</v>
      </c>
      <c r="H9" s="12" t="s">
        <v>27</v>
      </c>
      <c r="I9" s="12" t="s">
        <v>28</v>
      </c>
      <c r="J9" s="12" t="s">
        <v>29</v>
      </c>
      <c r="K9" s="12" t="s">
        <v>30</v>
      </c>
      <c r="L9" s="10" t="s">
        <v>31</v>
      </c>
      <c r="M9" s="12" t="s">
        <v>32</v>
      </c>
      <c r="N9" s="12" t="s">
        <v>33</v>
      </c>
      <c r="O9" s="12" t="s">
        <v>34</v>
      </c>
      <c r="P9" s="12" t="s">
        <v>35</v>
      </c>
      <c r="Q9" s="12" t="s">
        <v>36</v>
      </c>
      <c r="R9" s="12" t="s">
        <v>32</v>
      </c>
      <c r="S9" s="12" t="s">
        <v>33</v>
      </c>
      <c r="T9" s="12" t="s">
        <v>34</v>
      </c>
      <c r="U9" s="12" t="s">
        <v>35</v>
      </c>
      <c r="V9" s="12" t="s">
        <v>36</v>
      </c>
      <c r="W9" s="12" t="s">
        <v>32</v>
      </c>
      <c r="X9" s="12" t="s">
        <v>33</v>
      </c>
      <c r="Y9" s="12" t="s">
        <v>34</v>
      </c>
      <c r="Z9" s="12" t="s">
        <v>35</v>
      </c>
      <c r="AA9" s="10" t="s">
        <v>37</v>
      </c>
      <c r="AB9" s="10" t="s">
        <v>37</v>
      </c>
      <c r="AC9" t="s">
        <v>38</v>
      </c>
      <c r="AD9" t="s">
        <v>39</v>
      </c>
      <c r="AE9" s="12" t="s">
        <v>32</v>
      </c>
      <c r="AF9" s="12" t="s">
        <v>33</v>
      </c>
      <c r="AG9" s="12" t="s">
        <v>34</v>
      </c>
      <c r="AH9" s="12" t="s">
        <v>35</v>
      </c>
      <c r="AI9" s="12" t="s">
        <v>36</v>
      </c>
      <c r="AJ9" s="12" t="s">
        <v>32</v>
      </c>
      <c r="AK9" s="12" t="s">
        <v>33</v>
      </c>
      <c r="AL9" s="12" t="s">
        <v>34</v>
      </c>
      <c r="AM9" s="12" t="s">
        <v>35</v>
      </c>
      <c r="AN9" s="12" t="s">
        <v>36</v>
      </c>
      <c r="AO9" t="s">
        <v>40</v>
      </c>
      <c r="AP9" t="s">
        <v>41</v>
      </c>
      <c r="AQ9" t="s">
        <v>42</v>
      </c>
      <c r="AR9" t="s">
        <v>43</v>
      </c>
      <c r="AS9" s="14" t="s">
        <v>101</v>
      </c>
      <c r="AT9" s="14" t="s">
        <v>102</v>
      </c>
      <c r="AU9" t="s">
        <v>44</v>
      </c>
      <c r="AV9" t="s">
        <v>45</v>
      </c>
      <c r="AW9" t="s">
        <v>46</v>
      </c>
      <c r="AX9" t="s">
        <v>47</v>
      </c>
      <c r="AY9" s="10" t="s">
        <v>103</v>
      </c>
      <c r="AZ9" s="10" t="s">
        <v>104</v>
      </c>
    </row>
    <row r="10" spans="1:53" x14ac:dyDescent="0.2">
      <c r="A10" s="27">
        <f>[1]radb!A10</f>
        <v>2009</v>
      </c>
      <c r="B10" s="16"/>
      <c r="C10" s="28"/>
      <c r="D10" s="17">
        <f>[1]radb!D10</f>
        <v>128.02913136558772</v>
      </c>
      <c r="E10" s="17">
        <f>[1]radb!E10</f>
        <v>112.845705646504</v>
      </c>
      <c r="F10" s="18"/>
      <c r="G10" s="19"/>
      <c r="H10" s="19">
        <f>[1]radb!H10</f>
        <v>-20.230473796103166</v>
      </c>
      <c r="I10" s="19">
        <f>[1]radb!I10</f>
        <v>-18.47311753144778</v>
      </c>
      <c r="J10" s="19"/>
      <c r="K10" s="19"/>
      <c r="L10" s="18"/>
      <c r="M10" s="17">
        <f>[1]radb!M10</f>
        <v>100.69883730127563</v>
      </c>
      <c r="N10" s="17">
        <f>[1]radb!N10</f>
        <v>98.188241461480686</v>
      </c>
      <c r="O10" s="17">
        <f>[1]radb!O10</f>
        <v>127.88620475924218</v>
      </c>
      <c r="P10" s="17">
        <f>[1]radb!P10</f>
        <v>113.2900788525513</v>
      </c>
      <c r="Q10" s="17">
        <f>[1]radb!Q10</f>
        <v>110.60061515425798</v>
      </c>
      <c r="R10" s="19">
        <f>[1]radb!R10</f>
        <v>8.9075112468802065</v>
      </c>
      <c r="S10" s="19">
        <f>[1]radb!S10</f>
        <v>-16.207463212018503</v>
      </c>
      <c r="T10" s="19">
        <f>[1]radb!T10</f>
        <v>-10.559745331492875</v>
      </c>
      <c r="U10" s="19">
        <f>[1]radb!U10</f>
        <v>-4.7366959246607498</v>
      </c>
      <c r="V10" s="19">
        <f>[1]radb!V10</f>
        <v>-7.0641699383826477</v>
      </c>
      <c r="W10" s="17">
        <f>[1]radb!W10</f>
        <v>4.6594933448773395</v>
      </c>
      <c r="X10" s="17">
        <f>[1]radb!X10</f>
        <v>18.443262248482458</v>
      </c>
      <c r="Y10" s="17">
        <f>[1]radb!Y10</f>
        <v>8.6529383089440053</v>
      </c>
      <c r="Z10" s="17">
        <f>[1]radb!Z10</f>
        <v>68.244306097696196</v>
      </c>
      <c r="AA10" s="39">
        <f>[1]radb!AA10</f>
        <v>108.01291701122651</v>
      </c>
      <c r="AB10" s="18">
        <f>[1]radb!AB10</f>
        <v>-2.7676455149852952</v>
      </c>
      <c r="AC10" s="18">
        <f>[1]radb!AC10</f>
        <v>-0.86651640155372966</v>
      </c>
      <c r="AD10" s="18">
        <f>[1]radb!AD10</f>
        <v>0.59722483983546404</v>
      </c>
      <c r="AE10" s="39">
        <f>[1]radb!AE10</f>
        <v>96.340843341807656</v>
      </c>
      <c r="AF10" s="39">
        <f>[1]radb!AF10</f>
        <v>91.656045799625971</v>
      </c>
      <c r="AG10" s="39">
        <f>[1]radb!AG10</f>
        <v>132.57638248358367</v>
      </c>
      <c r="AH10" s="39">
        <f>[1]radb!AH10</f>
        <v>109.73703510329811</v>
      </c>
      <c r="AI10" s="39">
        <f>[1]radb!AI10</f>
        <v>106.89320007414462</v>
      </c>
      <c r="AJ10" s="18">
        <f>[1]radb!AJ10</f>
        <v>5.4789470951663644</v>
      </c>
      <c r="AK10" s="18">
        <f>[1]radb!AK10</f>
        <v>-6.6023014418128305</v>
      </c>
      <c r="AL10" s="18">
        <f>[1]radb!AL10</f>
        <v>-5.1069569794221508</v>
      </c>
      <c r="AM10" s="18">
        <f>[1]radb!AM10</f>
        <v>-4.7413929070068805</v>
      </c>
      <c r="AN10" s="18">
        <f>[1]radb!AN10</f>
        <v>-4.4854513916123491</v>
      </c>
      <c r="AO10" s="39">
        <f>[1]radb!AO10</f>
        <v>71.161423497838598</v>
      </c>
      <c r="AP10" s="39">
        <f>[1]radb!AP10</f>
        <v>67.475757528358187</v>
      </c>
      <c r="AQ10" s="39">
        <f>[1]radb!AQ10</f>
        <v>5.1793033195750331</v>
      </c>
      <c r="AR10" s="18">
        <f>[1]radb!AR10</f>
        <v>-2.5377677432020018</v>
      </c>
      <c r="AS10" s="29">
        <f>[1]radb!AS10</f>
        <v>27.553424356038473</v>
      </c>
      <c r="AT10" s="29">
        <f>[1]radb!AT10</f>
        <v>25.914255268578604</v>
      </c>
      <c r="AU10" s="39">
        <f>[1]radb!AU10</f>
        <v>26.303947544830525</v>
      </c>
      <c r="AV10" s="39">
        <f>[1]radb!AV10</f>
        <v>27.440449990525778</v>
      </c>
      <c r="AW10" s="39">
        <f>[1]radb!AW10</f>
        <v>108.29230364685391</v>
      </c>
      <c r="AX10" s="39">
        <f>[1]radb!AX10</f>
        <v>93.912855397800286</v>
      </c>
      <c r="AY10" s="18">
        <f>[1]radb!AY10</f>
        <v>-4.4188217452448164</v>
      </c>
      <c r="AZ10" s="39">
        <f>[1]radb!AZ10</f>
        <v>63.197204633649122</v>
      </c>
      <c r="BA10" s="42">
        <v>33</v>
      </c>
    </row>
    <row r="11" spans="1:53" x14ac:dyDescent="0.2">
      <c r="A11" s="27">
        <f>[1]radb!A11</f>
        <v>2010</v>
      </c>
      <c r="B11" s="16"/>
      <c r="C11" s="28"/>
      <c r="D11" s="17">
        <f>[1]radb!D11</f>
        <v>149.49819066992359</v>
      </c>
      <c r="E11" s="17">
        <f>[1]radb!E11</f>
        <v>148.09203244987384</v>
      </c>
      <c r="F11" s="18"/>
      <c r="G11" s="19"/>
      <c r="H11" s="19">
        <f>[1]radb!H11</f>
        <v>31.234087820569002</v>
      </c>
      <c r="I11" s="19">
        <f>[1]radb!I11</f>
        <v>16.768886170937858</v>
      </c>
      <c r="J11" s="19"/>
      <c r="K11" s="19"/>
      <c r="L11" s="18"/>
      <c r="M11" s="17">
        <f>[1]radb!M11</f>
        <v>98.29907112953201</v>
      </c>
      <c r="N11" s="17">
        <f>[1]radb!N11</f>
        <v>112.62400899883046</v>
      </c>
      <c r="O11" s="17">
        <f>[1]radb!O11</f>
        <v>116.40251130510211</v>
      </c>
      <c r="P11" s="17">
        <f>[1]radb!P11</f>
        <v>112.51461109254569</v>
      </c>
      <c r="Q11" s="17">
        <f>[1]radb!Q11</f>
        <v>112.10078075425368</v>
      </c>
      <c r="R11" s="19">
        <f>[1]radb!R11</f>
        <v>-2.3831120954891261</v>
      </c>
      <c r="S11" s="19">
        <f>[1]radb!S11</f>
        <v>14.702134718456005</v>
      </c>
      <c r="T11" s="19">
        <f>[1]radb!T11</f>
        <v>-8.9796186193493064</v>
      </c>
      <c r="U11" s="19">
        <f>[1]radb!U11</f>
        <v>-0.68449750221718508</v>
      </c>
      <c r="V11" s="19">
        <f>[1]radb!V11</f>
        <v>1.3563808826048129</v>
      </c>
      <c r="W11" s="17">
        <f>[1]radb!W11</f>
        <v>4.4875836684177424</v>
      </c>
      <c r="X11" s="17">
        <f>[1]radb!X11</f>
        <v>20.871715551125369</v>
      </c>
      <c r="Y11" s="17">
        <f>[1]radb!Y11</f>
        <v>7.7705393393589102</v>
      </c>
      <c r="Z11" s="17">
        <f>[1]radb!Z11</f>
        <v>66.870161441097991</v>
      </c>
      <c r="AA11" s="39">
        <f>[1]radb!AA11</f>
        <v>110.40761658163331</v>
      </c>
      <c r="AB11" s="18">
        <f>[1]radb!AB11</f>
        <v>2.2170492536164987</v>
      </c>
      <c r="AC11" s="18">
        <f>[1]radb!AC11</f>
        <v>3.0133549575920737</v>
      </c>
      <c r="AD11" s="18">
        <f>[1]radb!AD11</f>
        <v>0.87234957810680136</v>
      </c>
      <c r="AE11" s="39">
        <f>[1]radb!AE11</f>
        <v>95.217628273365989</v>
      </c>
      <c r="AF11" s="39">
        <f>[1]radb!AF11</f>
        <v>92.267767920343474</v>
      </c>
      <c r="AG11" s="39">
        <f>[1]radb!AG11</f>
        <v>125.16044728472974</v>
      </c>
      <c r="AH11" s="39">
        <f>[1]radb!AH11</f>
        <v>107.76349322192395</v>
      </c>
      <c r="AI11" s="39">
        <f>[1]radb!AI11</f>
        <v>105.08815286133732</v>
      </c>
      <c r="AJ11" s="18">
        <f>[1]radb!AJ11</f>
        <v>-1.1658763090298119</v>
      </c>
      <c r="AK11" s="18">
        <f>[1]radb!AK11</f>
        <v>0.66741055145975725</v>
      </c>
      <c r="AL11" s="18">
        <f>[1]radb!AL11</f>
        <v>-5.5937076121172709</v>
      </c>
      <c r="AM11" s="18">
        <f>[1]radb!AM11</f>
        <v>-1.7984282876937763</v>
      </c>
      <c r="AN11" s="18">
        <f>[1]radb!AN11</f>
        <v>-1.6886454999525236</v>
      </c>
      <c r="AO11" s="39">
        <f>[1]radb!AO11</f>
        <v>72.671817487449502</v>
      </c>
      <c r="AP11" s="39">
        <f>[1]radb!AP11</f>
        <v>68.375257040688837</v>
      </c>
      <c r="AQ11" s="39">
        <f>[1]radb!AQ11</f>
        <v>5.9122787833160615</v>
      </c>
      <c r="AR11" s="18">
        <f>[1]radb!AR11</f>
        <v>-0.47015403978022396</v>
      </c>
      <c r="AS11" s="29">
        <f>[1]radb!AS11</f>
        <v>27.693841217234315</v>
      </c>
      <c r="AT11" s="29">
        <f>[1]radb!AT11</f>
        <v>26.026745279033872</v>
      </c>
      <c r="AU11" s="39">
        <f>[1]radb!AU11</f>
        <v>31.030759350881784</v>
      </c>
      <c r="AV11" s="39">
        <f>[1]radb!AV11</f>
        <v>37.887022935883913</v>
      </c>
      <c r="AW11" s="39">
        <f>[1]radb!AW11</f>
        <v>107.41490921561832</v>
      </c>
      <c r="AX11" s="39">
        <f>[1]radb!AX11</f>
        <v>90.744087145100195</v>
      </c>
      <c r="AY11" s="18">
        <f>[1]radb!AY11</f>
        <v>-0.84200079859106935</v>
      </c>
      <c r="AZ11" s="39">
        <f>[1]radb!AZ11</f>
        <v>62.665083665946561</v>
      </c>
      <c r="BA11" s="42">
        <v>34</v>
      </c>
    </row>
    <row r="12" spans="1:53" x14ac:dyDescent="0.2">
      <c r="A12" s="27">
        <f>[1]radb!A12</f>
        <v>2011</v>
      </c>
      <c r="B12" s="16"/>
      <c r="C12" s="28"/>
      <c r="D12" s="17">
        <f>[1]radb!D12</f>
        <v>160.85220454697722</v>
      </c>
      <c r="E12" s="17">
        <f>[1]radb!E12</f>
        <v>154.56252535797941</v>
      </c>
      <c r="F12" s="18"/>
      <c r="G12" s="19"/>
      <c r="H12" s="19">
        <f>[1]radb!H12</f>
        <v>4.3692376970352553</v>
      </c>
      <c r="I12" s="19">
        <f>[1]radb!I12</f>
        <v>7.5947500275251434</v>
      </c>
      <c r="J12" s="19"/>
      <c r="K12" s="19"/>
      <c r="L12" s="18"/>
      <c r="M12" s="17">
        <f>[1]radb!M12</f>
        <v>104.96899398580572</v>
      </c>
      <c r="N12" s="17">
        <f>[1]radb!N12</f>
        <v>120.61834661491176</v>
      </c>
      <c r="O12" s="17">
        <f>[1]radb!O12</f>
        <v>116.16511368776257</v>
      </c>
      <c r="P12" s="17">
        <f>[1]radb!P12</f>
        <v>120.65527686927878</v>
      </c>
      <c r="Q12" s="17">
        <f>[1]radb!Q12</f>
        <v>119.50881772057271</v>
      </c>
      <c r="R12" s="19">
        <f>[1]radb!R12</f>
        <v>6.7853366055560471</v>
      </c>
      <c r="S12" s="19">
        <f>[1]radb!S12</f>
        <v>7.0982534604715708</v>
      </c>
      <c r="T12" s="19">
        <f>[1]radb!T12</f>
        <v>-0.20394544299588979</v>
      </c>
      <c r="U12" s="19">
        <f>[1]radb!U12</f>
        <v>7.2352076745278993</v>
      </c>
      <c r="V12" s="19">
        <f>[1]radb!V12</f>
        <v>6.608372320402367</v>
      </c>
      <c r="W12" s="17">
        <f>[1]radb!W12</f>
        <v>4.4950328210374089</v>
      </c>
      <c r="X12" s="17">
        <f>[1]radb!X12</f>
        <v>20.967624151799395</v>
      </c>
      <c r="Y12" s="17">
        <f>[1]radb!Y12</f>
        <v>7.273998757971861</v>
      </c>
      <c r="Z12" s="17">
        <f>[1]radb!Z12</f>
        <v>67.263344269191322</v>
      </c>
      <c r="AA12" s="39">
        <f>[1]radb!AA12</f>
        <v>112.64557677308589</v>
      </c>
      <c r="AB12" s="18">
        <f>[1]radb!AB12</f>
        <v>2.0269980104116181</v>
      </c>
      <c r="AC12" s="18">
        <f>[1]radb!AC12</f>
        <v>0.70001006986712966</v>
      </c>
      <c r="AD12" s="18">
        <f>[1]radb!AD12</f>
        <v>-1.604090821195614E-2</v>
      </c>
      <c r="AE12" s="39">
        <f>[1]radb!AE12</f>
        <v>94.037566670591673</v>
      </c>
      <c r="AF12" s="39">
        <f>[1]radb!AF12</f>
        <v>98.018422576072453</v>
      </c>
      <c r="AG12" s="39">
        <f>[1]radb!AG12</f>
        <v>122.92217139907343</v>
      </c>
      <c r="AH12" s="39">
        <f>[1]radb!AH12</f>
        <v>114.5111089436504</v>
      </c>
      <c r="AI12" s="39">
        <f>[1]radb!AI12</f>
        <v>110.39916922221467</v>
      </c>
      <c r="AJ12" s="18">
        <f>[1]radb!AJ12</f>
        <v>-1.2393310190277007</v>
      </c>
      <c r="AK12" s="18">
        <f>[1]radb!AK12</f>
        <v>6.2325715527156156</v>
      </c>
      <c r="AL12" s="18">
        <f>[1]radb!AL12</f>
        <v>-1.7883252530764837</v>
      </c>
      <c r="AM12" s="18">
        <f>[1]radb!AM12</f>
        <v>6.2615042627011785</v>
      </c>
      <c r="AN12" s="18">
        <f>[1]radb!AN12</f>
        <v>5.0538678397793912</v>
      </c>
      <c r="AO12" s="39">
        <f>[1]radb!AO12</f>
        <v>73.192268232382503</v>
      </c>
      <c r="AP12" s="39">
        <f>[1]radb!AP12</f>
        <v>69.772414269447651</v>
      </c>
      <c r="AQ12" s="39">
        <f>[1]radb!AQ12</f>
        <v>4.6724251693866705</v>
      </c>
      <c r="AR12" s="18">
        <f>[1]radb!AR12</f>
        <v>3.1496203767262365</v>
      </c>
      <c r="AS12" s="29">
        <f>[1]radb!AS12</f>
        <v>29.3426107953917</v>
      </c>
      <c r="AT12" s="29">
        <f>[1]radb!AT12</f>
        <v>28.019222559943433</v>
      </c>
      <c r="AU12" s="39">
        <f>[1]radb!AU12</f>
        <v>32.063985455988359</v>
      </c>
      <c r="AV12" s="39">
        <f>[1]radb!AV12</f>
        <v>38.994130340818444</v>
      </c>
      <c r="AW12" s="39">
        <f>[1]radb!AW12</f>
        <v>113.5751258343607</v>
      </c>
      <c r="AX12" s="39">
        <f>[1]radb!AX12</f>
        <v>94.647962098889707</v>
      </c>
      <c r="AY12" s="18">
        <f>[1]radb!AY12</f>
        <v>4.4903549053979086</v>
      </c>
      <c r="AZ12" s="39">
        <f>[1]radb!AZ12</f>
        <v>65.478968324312092</v>
      </c>
      <c r="BA12" s="42">
        <v>35</v>
      </c>
    </row>
    <row r="13" spans="1:53" x14ac:dyDescent="0.2">
      <c r="A13" s="27">
        <f>[1]radb!A13</f>
        <v>2012</v>
      </c>
      <c r="B13" s="16"/>
      <c r="C13" s="28"/>
      <c r="D13" s="17">
        <f>[1]radb!D13</f>
        <v>161.18032721026242</v>
      </c>
      <c r="E13" s="17">
        <f>[1]radb!E13</f>
        <v>155.55218278351015</v>
      </c>
      <c r="F13" s="18"/>
      <c r="G13" s="19"/>
      <c r="H13" s="19">
        <f>[1]radb!H13</f>
        <v>0.64029584353557656</v>
      </c>
      <c r="I13" s="19">
        <f>[1]radb!I13</f>
        <v>0.20399015618672856</v>
      </c>
      <c r="J13" s="19"/>
      <c r="K13" s="19"/>
      <c r="L13" s="18"/>
      <c r="M13" s="17">
        <f>[1]radb!M13</f>
        <v>102.69528269342555</v>
      </c>
      <c r="N13" s="17">
        <f>[1]radb!N13</f>
        <v>112.23067075137183</v>
      </c>
      <c r="O13" s="17">
        <f>[1]radb!O13</f>
        <v>91.417595189349996</v>
      </c>
      <c r="P13" s="17">
        <f>[1]radb!P13</f>
        <v>117.40616720706316</v>
      </c>
      <c r="Q13" s="17">
        <f>[1]radb!Q13</f>
        <v>113.63329506162471</v>
      </c>
      <c r="R13" s="19">
        <f>[1]radb!R13</f>
        <v>-2.1660789591711471</v>
      </c>
      <c r="S13" s="19">
        <f>[1]radb!S13</f>
        <v>-6.9538972295139949</v>
      </c>
      <c r="T13" s="19">
        <f>[1]radb!T13</f>
        <v>-21.303744052565431</v>
      </c>
      <c r="U13" s="19">
        <f>[1]radb!U13</f>
        <v>-2.6928864998882807</v>
      </c>
      <c r="V13" s="19">
        <f>[1]radb!V13</f>
        <v>-4.9163925901147598</v>
      </c>
      <c r="W13" s="17">
        <f>[1]radb!W13</f>
        <v>4.6250526044259894</v>
      </c>
      <c r="X13" s="17">
        <f>[1]radb!X13</f>
        <v>20.518318192021212</v>
      </c>
      <c r="Y13" s="17">
        <f>[1]radb!Y13</f>
        <v>6.0203486553788679</v>
      </c>
      <c r="Z13" s="17">
        <f>[1]radb!Z13</f>
        <v>68.836280548173917</v>
      </c>
      <c r="AA13" s="39">
        <f>[1]radb!AA13</f>
        <v>109.30011161349059</v>
      </c>
      <c r="AB13" s="18">
        <f>[1]radb!AB13</f>
        <v>-2.9699037063252165</v>
      </c>
      <c r="AC13" s="18">
        <f>[1]radb!AC13</f>
        <v>-0.64195675109741668</v>
      </c>
      <c r="AD13" s="18">
        <f>[1]radb!AD13</f>
        <v>0.24296509975105796</v>
      </c>
      <c r="AE13" s="39">
        <f>[1]radb!AE13</f>
        <v>89.36652499494032</v>
      </c>
      <c r="AF13" s="39">
        <f>[1]radb!AF13</f>
        <v>98.930430192523588</v>
      </c>
      <c r="AG13" s="39">
        <f>[1]radb!AG13</f>
        <v>112.71716222532852</v>
      </c>
      <c r="AH13" s="39">
        <f>[1]radb!AH13</f>
        <v>114.74227818978316</v>
      </c>
      <c r="AI13" s="39">
        <f>[1]radb!AI13</f>
        <v>109.63715878863823</v>
      </c>
      <c r="AJ13" s="18">
        <f>[1]radb!AJ13</f>
        <v>-4.9672081499234739</v>
      </c>
      <c r="AK13" s="18">
        <f>[1]radb!AK13</f>
        <v>0.9304451066260766</v>
      </c>
      <c r="AL13" s="18">
        <f>[1]radb!AL13</f>
        <v>-8.3020085454021064</v>
      </c>
      <c r="AM13" s="18">
        <f>[1]radb!AM13</f>
        <v>0.20187495192847127</v>
      </c>
      <c r="AN13" s="18">
        <f>[1]radb!AN13</f>
        <v>-0.69023203611490169</v>
      </c>
      <c r="AO13" s="39">
        <f>[1]radb!AO13</f>
        <v>72.546143714741333</v>
      </c>
      <c r="AP13" s="39">
        <f>[1]radb!AP13</f>
        <v>67.536151474269261</v>
      </c>
      <c r="AQ13" s="39">
        <f>[1]radb!AQ13</f>
        <v>6.9059387362777809</v>
      </c>
      <c r="AR13" s="18">
        <f>[1]radb!AR13</f>
        <v>-1.275793189686214</v>
      </c>
      <c r="AS13" s="29">
        <f>[1]radb!AS13</f>
        <v>27.771230295224363</v>
      </c>
      <c r="AT13" s="29">
        <f>[1]radb!AT13</f>
        <v>26.858722433760089</v>
      </c>
      <c r="AU13" s="39">
        <f>[1]radb!AU13</f>
        <v>34.020851042001347</v>
      </c>
      <c r="AV13" s="39">
        <f>[1]radb!AV13</f>
        <v>42.153571801377808</v>
      </c>
      <c r="AW13" s="39">
        <f>[1]radb!AW13</f>
        <v>110.88152037400751</v>
      </c>
      <c r="AX13" s="39">
        <f>[1]radb!AX13</f>
        <v>94.933052074940136</v>
      </c>
      <c r="AY13" s="18">
        <f>[1]radb!AY13</f>
        <v>-2.0060671463194346</v>
      </c>
      <c r="AZ13" s="39">
        <f>[1]radb!AZ13</f>
        <v>64.165416253009155</v>
      </c>
      <c r="BA13" s="42">
        <v>36</v>
      </c>
    </row>
    <row r="14" spans="1:53" x14ac:dyDescent="0.2">
      <c r="A14" s="27">
        <f>[1]radb!A14</f>
        <v>2013</v>
      </c>
      <c r="B14" s="16"/>
      <c r="C14" s="28"/>
      <c r="D14" s="17">
        <f>[1]radb!D14</f>
        <v>167.45316835602162</v>
      </c>
      <c r="E14" s="17">
        <f>[1]radb!E14</f>
        <v>153.94853063112177</v>
      </c>
      <c r="F14" s="18"/>
      <c r="G14" s="19"/>
      <c r="H14" s="19">
        <f>[1]radb!H14</f>
        <v>-1.030941593806034</v>
      </c>
      <c r="I14" s="19">
        <f>[1]radb!I14</f>
        <v>3.8918156169122309</v>
      </c>
      <c r="J14" s="19"/>
      <c r="K14" s="19"/>
      <c r="L14" s="18"/>
      <c r="M14" s="17">
        <f>[1]radb!M14</f>
        <v>114.53435954312785</v>
      </c>
      <c r="N14" s="17">
        <f>[1]radb!N14</f>
        <v>113.69714438679954</v>
      </c>
      <c r="O14" s="17">
        <f>[1]radb!O14</f>
        <v>77.029402427376937</v>
      </c>
      <c r="P14" s="17">
        <f>[1]radb!P14</f>
        <v>116.4194817053916</v>
      </c>
      <c r="Q14" s="17">
        <f>[1]radb!Q14</f>
        <v>112.80974176550083</v>
      </c>
      <c r="R14" s="19">
        <f>[1]radb!R14</f>
        <v>11.5283550901216</v>
      </c>
      <c r="S14" s="19">
        <f>[1]radb!S14</f>
        <v>1.3066603145199363</v>
      </c>
      <c r="T14" s="19">
        <f>[1]radb!T14</f>
        <v>-15.738975338578209</v>
      </c>
      <c r="U14" s="19">
        <f>[1]radb!U14</f>
        <v>-0.84040346869631577</v>
      </c>
      <c r="V14" s="19">
        <f>[1]radb!V14</f>
        <v>-0.72474647124969316</v>
      </c>
      <c r="W14" s="17">
        <f>[1]radb!W14</f>
        <v>5.1959022096833998</v>
      </c>
      <c r="X14" s="17">
        <f>[1]radb!X14</f>
        <v>20.938171572660337</v>
      </c>
      <c r="Y14" s="17">
        <f>[1]radb!Y14</f>
        <v>5.1098408565063691</v>
      </c>
      <c r="Z14" s="17">
        <f>[1]radb!Z14</f>
        <v>68.756085361149914</v>
      </c>
      <c r="AA14" s="39">
        <f>[1]radb!AA14</f>
        <v>106.7056871914328</v>
      </c>
      <c r="AB14" s="18">
        <f>[1]radb!AB14</f>
        <v>-2.3736704233498385</v>
      </c>
      <c r="AC14" s="18">
        <f>[1]radb!AC14</f>
        <v>0.79305660355621921</v>
      </c>
      <c r="AD14" s="18">
        <f>[1]radb!AD14</f>
        <v>0.22729582353375744</v>
      </c>
      <c r="AE14" s="39">
        <f>[1]radb!AE14</f>
        <v>81.824095758522006</v>
      </c>
      <c r="AF14" s="39">
        <f>[1]radb!AF14</f>
        <v>97.190396703477617</v>
      </c>
      <c r="AG14" s="39">
        <f>[1]radb!AG14</f>
        <v>100.78390486583557</v>
      </c>
      <c r="AH14" s="39">
        <f>[1]radb!AH14</f>
        <v>111.79404784858866</v>
      </c>
      <c r="AI14" s="39">
        <f>[1]radb!AI14</f>
        <v>105.92855109424632</v>
      </c>
      <c r="AJ14" s="18">
        <f>[1]radb!AJ14</f>
        <v>-8.439881976887154</v>
      </c>
      <c r="AK14" s="18">
        <f>[1]radb!AK14</f>
        <v>-1.7588455702252204</v>
      </c>
      <c r="AL14" s="18">
        <f>[1]radb!AL14</f>
        <v>-10.586903647944613</v>
      </c>
      <c r="AM14" s="18">
        <f>[1]radb!AM14</f>
        <v>-2.569436817628945</v>
      </c>
      <c r="AN14" s="18">
        <f>[1]radb!AN14</f>
        <v>-3.3826193011271655</v>
      </c>
      <c r="AO14" s="39">
        <f>[1]radb!AO14</f>
        <v>72.955650551361344</v>
      </c>
      <c r="AP14" s="39">
        <f>[1]radb!AP14</f>
        <v>65.78354257680617</v>
      </c>
      <c r="AQ14" s="39">
        <f>[1]radb!AQ14</f>
        <v>9.8307779045928392</v>
      </c>
      <c r="AR14" s="18">
        <f>[1]radb!AR14</f>
        <v>1.5645798507506026</v>
      </c>
      <c r="AS14" s="29">
        <f>[1]radb!AS14</f>
        <v>27.491578440069389</v>
      </c>
      <c r="AT14" s="29">
        <f>[1]radb!AT14</f>
        <v>27.024977587192687</v>
      </c>
      <c r="AU14" s="39">
        <f>[1]radb!AU14</f>
        <v>34.957730150744176</v>
      </c>
      <c r="AV14" s="39">
        <f>[1]radb!AV14</f>
        <v>40.578615091662996</v>
      </c>
      <c r="AW14" s="39">
        <f>[1]radb!AW14</f>
        <v>112.29101234920327</v>
      </c>
      <c r="AX14" s="39">
        <f>[1]radb!AX14</f>
        <v>96.561248604742687</v>
      </c>
      <c r="AY14" s="18">
        <f>[1]radb!AY14</f>
        <v>1.6890156162282954</v>
      </c>
      <c r="AZ14" s="39">
        <f>[1]radb!AZ14</f>
        <v>65.249180153740369</v>
      </c>
      <c r="BA14" s="42">
        <v>37</v>
      </c>
    </row>
    <row r="15" spans="1:53" x14ac:dyDescent="0.2">
      <c r="A15" s="27">
        <f>[1]radb!A15</f>
        <v>2014</v>
      </c>
      <c r="B15" s="16"/>
      <c r="C15" s="28"/>
      <c r="D15" s="17">
        <f>[1]radb!D15</f>
        <v>167.28646449631844</v>
      </c>
      <c r="E15" s="17">
        <f>[1]radb!E15</f>
        <v>148.14328488461217</v>
      </c>
      <c r="F15" s="18"/>
      <c r="G15" s="19"/>
      <c r="H15" s="19">
        <f>[1]radb!H15</f>
        <v>-3.7709003929499163</v>
      </c>
      <c r="I15" s="19">
        <f>[1]radb!I15</f>
        <v>-9.955252644054946E-2</v>
      </c>
      <c r="J15" s="19"/>
      <c r="K15" s="19"/>
      <c r="L15" s="18"/>
      <c r="M15" s="17">
        <f>[1]radb!M15</f>
        <v>112.32817267255594</v>
      </c>
      <c r="N15" s="17">
        <f>[1]radb!N15</f>
        <v>114.51122514546338</v>
      </c>
      <c r="O15" s="17">
        <f>[1]radb!O15</f>
        <v>68.280763605123866</v>
      </c>
      <c r="P15" s="17">
        <f>[1]radb!P15</f>
        <v>119.22440803341178</v>
      </c>
      <c r="Q15" s="17">
        <f>[1]radb!Q15</f>
        <v>114.08002647276972</v>
      </c>
      <c r="R15" s="19">
        <f>[1]radb!R15</f>
        <v>-1.9262227329617798</v>
      </c>
      <c r="S15" s="19">
        <f>[1]radb!S15</f>
        <v>0.71600809594156711</v>
      </c>
      <c r="T15" s="19">
        <f>[1]radb!T15</f>
        <v>-11.357531730174408</v>
      </c>
      <c r="U15" s="19">
        <f>[1]radb!U15</f>
        <v>2.4093272766136042</v>
      </c>
      <c r="V15" s="19">
        <f>[1]radb!V15</f>
        <v>1.1260416763557934</v>
      </c>
      <c r="W15" s="17">
        <f>[1]radb!W15</f>
        <v>5.0390754702400899</v>
      </c>
      <c r="X15" s="17">
        <f>[1]radb!X15</f>
        <v>20.853274019913819</v>
      </c>
      <c r="Y15" s="17">
        <f>[1]radb!Y15</f>
        <v>4.4790530557533712</v>
      </c>
      <c r="Z15" s="17">
        <f>[1]radb!Z15</f>
        <v>69.628597454092727</v>
      </c>
      <c r="AA15" s="39">
        <f>[1]radb!AA15</f>
        <v>106.93356702288951</v>
      </c>
      <c r="AB15" s="18">
        <f>[1]radb!AB15</f>
        <v>0.2135592183084567</v>
      </c>
      <c r="AC15" s="18">
        <f>[1]radb!AC15</f>
        <v>-0.59069749627641555</v>
      </c>
      <c r="AD15" s="18">
        <f>[1]radb!AD15</f>
        <v>-0.13464792629925837</v>
      </c>
      <c r="AE15" s="39">
        <f>[1]radb!AE15</f>
        <v>76.190305558754901</v>
      </c>
      <c r="AF15" s="39">
        <f>[1]radb!AF15</f>
        <v>96.117412292170741</v>
      </c>
      <c r="AG15" s="39">
        <f>[1]radb!AG15</f>
        <v>92.983722400945837</v>
      </c>
      <c r="AH15" s="39">
        <f>[1]radb!AH15</f>
        <v>111.46800426191572</v>
      </c>
      <c r="AI15" s="39">
        <f>[1]radb!AI15</f>
        <v>104.51774043529764</v>
      </c>
      <c r="AJ15" s="18">
        <f>[1]radb!AJ15</f>
        <v>-6.8852459016393697</v>
      </c>
      <c r="AK15" s="18">
        <f>[1]radb!AK15</f>
        <v>-1.1040025019966815</v>
      </c>
      <c r="AL15" s="18">
        <f>[1]radb!AL15</f>
        <v>-7.7395120533118922</v>
      </c>
      <c r="AM15" s="18">
        <f>[1]radb!AM15</f>
        <v>-0.29164664214907932</v>
      </c>
      <c r="AN15" s="18">
        <f>[1]radb!AN15</f>
        <v>-1.3318511811734712</v>
      </c>
      <c r="AO15" s="39">
        <f>[1]radb!AO15</f>
        <v>72.622488024313952</v>
      </c>
      <c r="AP15" s="39">
        <f>[1]radb!AP15</f>
        <v>66.012914416460262</v>
      </c>
      <c r="AQ15" s="39">
        <f>[1]radb!AQ15</f>
        <v>9.1012767362649551</v>
      </c>
      <c r="AR15" s="18">
        <f>[1]radb!AR15</f>
        <v>1.4844449306664398</v>
      </c>
      <c r="AS15" s="29">
        <f>[1]radb!AS15</f>
        <v>27.808506842771614</v>
      </c>
      <c r="AT15" s="29">
        <f>[1]radb!AT15</f>
        <v>27.461890676319211</v>
      </c>
      <c r="AU15" s="39">
        <f>[1]radb!AU15</f>
        <v>34.366187028793021</v>
      </c>
      <c r="AV15" s="39">
        <f>[1]radb!AV15</f>
        <v>37.462197473960039</v>
      </c>
      <c r="AW15" s="39">
        <f>[1]radb!AW15</f>
        <v>113.24742960269913</v>
      </c>
      <c r="AX15" s="39">
        <f>[1]radb!AX15</f>
        <v>97.450446698450463</v>
      </c>
      <c r="AY15" s="18">
        <f>[1]radb!AY15</f>
        <v>0.91053792038215953</v>
      </c>
      <c r="AZ15" s="39">
        <f>[1]radb!AZ15</f>
        <v>65.843298681778649</v>
      </c>
      <c r="BA15" s="42">
        <v>38</v>
      </c>
    </row>
    <row r="16" spans="1:53" x14ac:dyDescent="0.2">
      <c r="A16" s="27">
        <f>[1]radb!A16</f>
        <v>2015</v>
      </c>
      <c r="B16" s="16"/>
      <c r="C16" s="28"/>
      <c r="D16" s="17">
        <f>[1]radb!D16</f>
        <v>165.91853887268806</v>
      </c>
      <c r="E16" s="17">
        <f>[1]radb!E16</f>
        <v>134.98426616218208</v>
      </c>
      <c r="F16" s="18"/>
      <c r="G16" s="19"/>
      <c r="H16" s="19">
        <f>[1]radb!H16</f>
        <v>-8.8826292279663992</v>
      </c>
      <c r="I16" s="19">
        <f>[1]radb!I16</f>
        <v>-0.81771446826200966</v>
      </c>
      <c r="J16" s="19"/>
      <c r="K16" s="19"/>
      <c r="L16" s="18"/>
      <c r="M16" s="17">
        <f>[1]radb!M16</f>
        <v>113.5980440701896</v>
      </c>
      <c r="N16" s="17">
        <f>[1]radb!N16</f>
        <v>115.49194481734546</v>
      </c>
      <c r="O16" s="17">
        <f>[1]radb!O16</f>
        <v>68.021658898734188</v>
      </c>
      <c r="P16" s="17">
        <f>[1]radb!P16</f>
        <v>118.07608058196301</v>
      </c>
      <c r="Q16" s="17">
        <f>[1]radb!Q16</f>
        <v>113.56430239386964</v>
      </c>
      <c r="R16" s="19">
        <f>[1]radb!R16</f>
        <v>1.1305012513071144</v>
      </c>
      <c r="S16" s="19">
        <f>[1]radb!S16</f>
        <v>0.8564397687966796</v>
      </c>
      <c r="T16" s="19">
        <f>[1]radb!T16</f>
        <v>-0.37946955000107696</v>
      </c>
      <c r="U16" s="19">
        <f>[1]radb!U16</f>
        <v>-0.96316473311987005</v>
      </c>
      <c r="V16" s="19">
        <f>[1]radb!V16</f>
        <v>-0.45207219427073619</v>
      </c>
      <c r="W16" s="17">
        <f>[1]radb!W16</f>
        <v>5.1191846920515927</v>
      </c>
      <c r="X16" s="17">
        <f>[1]radb!X16</f>
        <v>21.127380765535193</v>
      </c>
      <c r="Y16" s="17">
        <f>[1]radb!Y16</f>
        <v>4.4823197344561807</v>
      </c>
      <c r="Z16" s="17">
        <f>[1]radb!Z16</f>
        <v>69.271114807957034</v>
      </c>
      <c r="AA16" s="39">
        <f>[1]radb!AA16</f>
        <v>106.33883761819938</v>
      </c>
      <c r="AB16" s="18">
        <f>[1]radb!AB16</f>
        <v>-0.55616718047273306</v>
      </c>
      <c r="AC16" s="18">
        <f>[1]radb!AC16</f>
        <v>-0.94309019746219303</v>
      </c>
      <c r="AD16" s="18">
        <f>[1]radb!AD16</f>
        <v>-0.83327273870111851</v>
      </c>
      <c r="AE16" s="39">
        <f>[1]radb!AE16</f>
        <v>79.832974069478368</v>
      </c>
      <c r="AF16" s="39">
        <f>[1]radb!AF16</f>
        <v>90.607972985858282</v>
      </c>
      <c r="AG16" s="39">
        <f>[1]radb!AG16</f>
        <v>92.152902386169274</v>
      </c>
      <c r="AH16" s="39">
        <f>[1]radb!AH16</f>
        <v>112.04973574553442</v>
      </c>
      <c r="AI16" s="39">
        <f>[1]radb!AI16</f>
        <v>104.02441522255461</v>
      </c>
      <c r="AJ16" s="18">
        <f>[1]radb!AJ16</f>
        <v>4.7810131276011081</v>
      </c>
      <c r="AK16" s="18">
        <f>[1]radb!AK16</f>
        <v>-5.7319887988299678</v>
      </c>
      <c r="AL16" s="18">
        <f>[1]radb!AL16</f>
        <v>-0.8935112440369597</v>
      </c>
      <c r="AM16" s="18">
        <f>[1]radb!AM16</f>
        <v>0.52188203015799406</v>
      </c>
      <c r="AN16" s="18">
        <f>[1]radb!AN16</f>
        <v>-0.47200141400726148</v>
      </c>
      <c r="AO16" s="39">
        <f>[1]radb!AO16</f>
        <v>72.542065716308144</v>
      </c>
      <c r="AP16" s="39">
        <f>[1]radb!AP16</f>
        <v>66.197376947440603</v>
      </c>
      <c r="AQ16" s="39">
        <f>[1]radb!AQ16</f>
        <v>8.7462201499470034</v>
      </c>
      <c r="AR16" s="18">
        <f>[1]radb!AR16</f>
        <v>0.69068953997164506</v>
      </c>
      <c r="AS16" s="29">
        <f>[1]radb!AS16</f>
        <v>27.728870001065658</v>
      </c>
      <c r="AT16" s="29">
        <f>[1]radb!AT16</f>
        <v>27.728870001065658</v>
      </c>
      <c r="AU16" s="39">
        <f>[1]radb!AU16</f>
        <v>33.672128341829307</v>
      </c>
      <c r="AV16" s="39">
        <f>[1]radb!AV16</f>
        <v>32.955986293611467</v>
      </c>
      <c r="AW16" s="39">
        <f>[1]radb!AW16</f>
        <v>112.2341316311559</v>
      </c>
      <c r="AX16" s="39">
        <f>[1]radb!AX16</f>
        <v>97.984674809645796</v>
      </c>
      <c r="AY16" s="18">
        <f>[1]radb!AY16</f>
        <v>0.10467716624611434</v>
      </c>
      <c r="AZ16" s="39">
        <f>[1]radb!AZ16</f>
        <v>65.912221581001702</v>
      </c>
      <c r="BA16" s="42">
        <v>39</v>
      </c>
    </row>
    <row r="17" spans="1:53" x14ac:dyDescent="0.2">
      <c r="A17" s="27">
        <f>[1]radb!A17</f>
        <v>2016</v>
      </c>
      <c r="B17" s="16"/>
      <c r="C17" s="28"/>
      <c r="D17" s="17">
        <f>[1]radb!D17</f>
        <v>164.63532830136648</v>
      </c>
      <c r="E17" s="17">
        <f>[1]radb!E17</f>
        <v>145.62011604742472</v>
      </c>
      <c r="F17" s="18"/>
      <c r="G17" s="19"/>
      <c r="H17" s="19">
        <f>[1]radb!H17</f>
        <v>7.8793256337474027</v>
      </c>
      <c r="I17" s="19">
        <f>[1]radb!I17</f>
        <v>-0.77339794578723531</v>
      </c>
      <c r="J17" s="19"/>
      <c r="K17" s="19"/>
      <c r="L17" s="18"/>
      <c r="M17" s="17">
        <f>[1]radb!M17</f>
        <v>120.08585510057755</v>
      </c>
      <c r="N17" s="17">
        <f>[1]radb!N17</f>
        <v>114.77829562591221</v>
      </c>
      <c r="O17" s="17">
        <f>[1]radb!O17</f>
        <v>69.507196459330913</v>
      </c>
      <c r="P17" s="17">
        <f>[1]radb!P17</f>
        <v>120.38634047022911</v>
      </c>
      <c r="Q17" s="17">
        <f>[1]radb!Q17</f>
        <v>115.39842871766665</v>
      </c>
      <c r="R17" s="19">
        <f>[1]radb!R17</f>
        <v>5.7111995928198045</v>
      </c>
      <c r="S17" s="19">
        <f>[1]radb!S17</f>
        <v>-0.61792118278196639</v>
      </c>
      <c r="T17" s="19">
        <f>[1]radb!T17</f>
        <v>2.1839184528096967</v>
      </c>
      <c r="U17" s="19">
        <f>[1]radb!U17</f>
        <v>1.9565858528497015</v>
      </c>
      <c r="V17" s="19">
        <f>[1]radb!V17</f>
        <v>1.6150553344093765</v>
      </c>
      <c r="W17" s="17">
        <f>[1]radb!W17</f>
        <v>5.3255411115317797</v>
      </c>
      <c r="X17" s="17">
        <f>[1]radb!X17</f>
        <v>20.663109551353955</v>
      </c>
      <c r="Y17" s="17">
        <f>[1]radb!Y17</f>
        <v>4.5074127324712743</v>
      </c>
      <c r="Z17" s="17">
        <f>[1]radb!Z17</f>
        <v>69.503936604643002</v>
      </c>
      <c r="AA17" s="39">
        <f>[1]radb!AA17</f>
        <v>107.34663746809989</v>
      </c>
      <c r="AB17" s="18">
        <f>[1]radb!AB17</f>
        <v>0.94772509505784974</v>
      </c>
      <c r="AC17" s="18">
        <f>[1]radb!AC17</f>
        <v>1.0755379842764867</v>
      </c>
      <c r="AD17" s="18">
        <f>[1]radb!AD17</f>
        <v>0.28925638019472455</v>
      </c>
      <c r="AE17" s="39">
        <f>[1]radb!AE17</f>
        <v>81.148291064865361</v>
      </c>
      <c r="AF17" s="39">
        <f>[1]radb!AF17</f>
        <v>92.980905760523171</v>
      </c>
      <c r="AG17" s="39">
        <f>[1]radb!AG17</f>
        <v>90.872217256301653</v>
      </c>
      <c r="AH17" s="39">
        <f>[1]radb!AH17</f>
        <v>113.44284629010984</v>
      </c>
      <c r="AI17" s="39">
        <f>[1]radb!AI17</f>
        <v>105.40714863893481</v>
      </c>
      <c r="AJ17" s="18">
        <f>[1]radb!AJ17</f>
        <v>1.6475861142818848</v>
      </c>
      <c r="AK17" s="18">
        <f>[1]radb!AK17</f>
        <v>2.6189006292362871</v>
      </c>
      <c r="AL17" s="18">
        <f>[1]radb!AL17</f>
        <v>-1.389739331812756</v>
      </c>
      <c r="AM17" s="18">
        <f>[1]radb!AM17</f>
        <v>1.243296590845322</v>
      </c>
      <c r="AN17" s="18">
        <f>[1]radb!AN17</f>
        <v>1.3292393073510045</v>
      </c>
      <c r="AO17" s="39">
        <f>[1]radb!AO17</f>
        <v>73.110805518093017</v>
      </c>
      <c r="AP17" s="39">
        <f>[1]radb!AP17</f>
        <v>66.632008764438496</v>
      </c>
      <c r="AQ17" s="39">
        <f>[1]radb!AQ17</f>
        <v>8.8616131469802699</v>
      </c>
      <c r="AR17" s="18">
        <f>[1]radb!AR17</f>
        <v>0.4544393098430799</v>
      </c>
      <c r="AS17" s="29">
        <f>[1]radb!AS17</f>
        <v>28.194770439298441</v>
      </c>
      <c r="AT17" s="29">
        <f>[1]radb!AT17</f>
        <v>28.434991352613004</v>
      </c>
      <c r="AU17" s="39">
        <f>[1]radb!AU17</f>
        <v>32.359351040397847</v>
      </c>
      <c r="AV17" s="39">
        <f>[1]radb!AV17</f>
        <v>33.348060439189531</v>
      </c>
      <c r="AW17" s="39">
        <f>[1]radb!AW17</f>
        <v>112.2555626632094</v>
      </c>
      <c r="AX17" s="39">
        <f>[1]radb!AX17</f>
        <v>98.646454106525638</v>
      </c>
      <c r="AY17" s="18">
        <f>[1]radb!AY17</f>
        <v>0.66106515894550633</v>
      </c>
      <c r="AZ17" s="39">
        <f>[1]radb!AZ17</f>
        <v>66.347944313360671</v>
      </c>
      <c r="BA17" s="42">
        <v>40</v>
      </c>
    </row>
    <row r="18" spans="1:53" x14ac:dyDescent="0.2">
      <c r="A18" s="27">
        <f>[1]radb!A18</f>
        <v>2017</v>
      </c>
      <c r="B18" s="16"/>
      <c r="C18" s="28"/>
      <c r="D18" s="17">
        <f>[1]radb!D18</f>
        <v>180.96123754575095</v>
      </c>
      <c r="E18" s="17">
        <f>[1]radb!E18</f>
        <v>166.93479760855925</v>
      </c>
      <c r="F18" s="18"/>
      <c r="G18" s="19"/>
      <c r="H18" s="19">
        <f>[1]radb!H18</f>
        <v>14.637182100715339</v>
      </c>
      <c r="I18" s="19">
        <f>[1]radb!I18</f>
        <v>9.9164070147202743</v>
      </c>
      <c r="J18" s="19"/>
      <c r="K18" s="19"/>
      <c r="L18" s="18"/>
      <c r="M18" s="17">
        <f>[1]radb!M18</f>
        <v>104.93326104775119</v>
      </c>
      <c r="N18" s="17">
        <f>[1]radb!N18</f>
        <v>115.80179423226659</v>
      </c>
      <c r="O18" s="17">
        <f>[1]radb!O18</f>
        <v>69.267612070476403</v>
      </c>
      <c r="P18" s="17">
        <f>[1]radb!P18</f>
        <v>121.35125356395072</v>
      </c>
      <c r="Q18" s="17">
        <f>[1]radb!Q18</f>
        <v>115.46053586744983</v>
      </c>
      <c r="R18" s="19">
        <f>[1]radb!R18</f>
        <v>-12.618133951026412</v>
      </c>
      <c r="S18" s="19">
        <f>[1]radb!S18</f>
        <v>0.89171789907926957</v>
      </c>
      <c r="T18" s="19">
        <f>[1]radb!T18</f>
        <v>-0.34469004802214487</v>
      </c>
      <c r="U18" s="19">
        <f>[1]radb!U18</f>
        <v>0.80151376805095431</v>
      </c>
      <c r="V18" s="19">
        <f>[1]radb!V18</f>
        <v>5.3819753417228E-2</v>
      </c>
      <c r="W18" s="17">
        <f>[1]radb!W18</f>
        <v>4.6510540146597261</v>
      </c>
      <c r="X18" s="17">
        <f>[1]radb!X18</f>
        <v>20.836152231976847</v>
      </c>
      <c r="Y18" s="17">
        <f>[1]radb!Y18</f>
        <v>4.4894599131041639</v>
      </c>
      <c r="Z18" s="17">
        <f>[1]radb!Z18</f>
        <v>70.023333840259269</v>
      </c>
      <c r="AA18" s="39">
        <f>[1]radb!AA18</f>
        <v>107.2136790144508</v>
      </c>
      <c r="AB18" s="18">
        <f>[1]radb!AB18</f>
        <v>-0.12385898318293398</v>
      </c>
      <c r="AC18" s="18">
        <f>[1]radb!AC18</f>
        <v>-2.0598707162192587</v>
      </c>
      <c r="AD18" s="18">
        <f>[1]radb!AD18</f>
        <v>0.71679082727209575</v>
      </c>
      <c r="AE18" s="39">
        <f>[1]radb!AE18</f>
        <v>87.028111438476316</v>
      </c>
      <c r="AF18" s="39">
        <f>[1]radb!AF18</f>
        <v>94.666982435168677</v>
      </c>
      <c r="AG18" s="39">
        <f>[1]radb!AG18</f>
        <v>87.559382526288616</v>
      </c>
      <c r="AH18" s="39">
        <f>[1]radb!AH18</f>
        <v>114.95697215614675</v>
      </c>
      <c r="AI18" s="39">
        <f>[1]radb!AI18</f>
        <v>106.91864534846229</v>
      </c>
      <c r="AJ18" s="18">
        <f>[1]radb!AJ18</f>
        <v>7.2457722725312479</v>
      </c>
      <c r="AK18" s="18">
        <f>[1]radb!AK18</f>
        <v>1.8133579801729027</v>
      </c>
      <c r="AL18" s="18">
        <f>[1]radb!AL18</f>
        <v>-3.6455968942293082</v>
      </c>
      <c r="AM18" s="18">
        <f>[1]radb!AM18</f>
        <v>1.3347036993102357</v>
      </c>
      <c r="AN18" s="18">
        <f>[1]radb!AN18</f>
        <v>1.4339603423910052</v>
      </c>
      <c r="AO18" s="39">
        <f>[1]radb!AO18</f>
        <v>71.095213476008254</v>
      </c>
      <c r="AP18" s="39">
        <f>[1]radb!AP18</f>
        <v>66.075853379840055</v>
      </c>
      <c r="AQ18" s="39">
        <f>[1]radb!AQ18</f>
        <v>7.0600534842785629</v>
      </c>
      <c r="AR18" s="18">
        <f>[1]radb!AR18</f>
        <v>1.998065387105985</v>
      </c>
      <c r="AS18" s="29">
        <f>[1]radb!AS18</f>
        <v>28.212006653338108</v>
      </c>
      <c r="AT18" s="29">
        <f>[1]radb!AT18</f>
        <v>28.688127518452326</v>
      </c>
      <c r="AU18" s="39">
        <f>[1]radb!AU18</f>
        <v>35.885207569679359</v>
      </c>
      <c r="AV18" s="39">
        <f>[1]radb!AV18</f>
        <v>39.150119542481292</v>
      </c>
      <c r="AW18" s="39">
        <f>[1]radb!AW18</f>
        <v>110.49922219755938</v>
      </c>
      <c r="AX18" s="39">
        <f>[1]radb!AX18</f>
        <v>98.638242740982577</v>
      </c>
      <c r="AY18" s="18">
        <f>[1]radb!AY18</f>
        <v>0.17789908059246962</v>
      </c>
      <c r="AZ18" s="39">
        <f>[1]radb!AZ18</f>
        <v>66.465976696286148</v>
      </c>
      <c r="BA18" s="42">
        <v>41</v>
      </c>
    </row>
    <row r="19" spans="1:53" x14ac:dyDescent="0.2">
      <c r="A19" s="27">
        <f>[1]radb!A19</f>
        <v>2018</v>
      </c>
      <c r="B19" s="16"/>
      <c r="C19" s="28"/>
      <c r="D19" s="17">
        <f>[1]radb!D19</f>
        <v>195.1463262652847</v>
      </c>
      <c r="E19" s="17">
        <f>[1]radb!E19</f>
        <v>166.25492622153831</v>
      </c>
      <c r="F19" s="18"/>
      <c r="G19" s="19"/>
      <c r="H19" s="19">
        <f>[1]radb!H19</f>
        <v>-0.4072676258997654</v>
      </c>
      <c r="I19" s="19">
        <f>[1]radb!I19</f>
        <v>7.8387443144819491</v>
      </c>
      <c r="J19" s="19"/>
      <c r="K19" s="19"/>
      <c r="L19" s="18"/>
      <c r="M19" s="17">
        <f>[1]radb!M19</f>
        <v>114.38259320590987</v>
      </c>
      <c r="N19" s="17">
        <f>[1]radb!N19</f>
        <v>115.94826699960842</v>
      </c>
      <c r="O19" s="17">
        <f>[1]radb!O19</f>
        <v>70.114598310749017</v>
      </c>
      <c r="P19" s="17">
        <f>[1]radb!P19</f>
        <v>121.36382841457825</v>
      </c>
      <c r="Q19" s="17">
        <f>[1]radb!Q19</f>
        <v>116.04631134652435</v>
      </c>
      <c r="R19" s="19">
        <f>[1]radb!R19</f>
        <v>9.0050876755451768</v>
      </c>
      <c r="S19" s="19">
        <f>[1]radb!S19</f>
        <v>0.12648574947642377</v>
      </c>
      <c r="T19" s="19">
        <f>[1]radb!T19</f>
        <v>1.2227738404073207</v>
      </c>
      <c r="U19" s="19">
        <f>[1]radb!U19</f>
        <v>1.0362357419646528E-2</v>
      </c>
      <c r="V19" s="19">
        <f>[1]radb!V19</f>
        <v>0.50733826469244736</v>
      </c>
      <c r="W19" s="17">
        <f>[1]radb!W19</f>
        <v>5.0442938735129301</v>
      </c>
      <c r="X19" s="17">
        <f>[1]radb!X19</f>
        <v>20.757197788231917</v>
      </c>
      <c r="Y19" s="17">
        <f>[1]radb!Y19</f>
        <v>4.5214169760712659</v>
      </c>
      <c r="Z19" s="17">
        <f>[1]radb!Z19</f>
        <v>69.677091362183887</v>
      </c>
      <c r="AA19" s="39">
        <f>[1]radb!AA19</f>
        <v>110.42827648551332</v>
      </c>
      <c r="AB19" s="18">
        <f>[1]radb!AB19</f>
        <v>2.998309078293282</v>
      </c>
      <c r="AC19" s="18">
        <f>[1]radb!AC19</f>
        <v>1.5232877794502553</v>
      </c>
      <c r="AD19" s="18">
        <f>[1]radb!AD19</f>
        <v>-0.25347981227185068</v>
      </c>
      <c r="AE19" s="39">
        <f>[1]radb!AE19</f>
        <v>105.7070091592753</v>
      </c>
      <c r="AF19" s="39">
        <f>[1]radb!AF19</f>
        <v>93.084169677469362</v>
      </c>
      <c r="AG19" s="39">
        <f>[1]radb!AG19</f>
        <v>85.535910722111012</v>
      </c>
      <c r="AH19" s="39">
        <f>[1]radb!AH19</f>
        <v>116.8574885385955</v>
      </c>
      <c r="AI19" s="39">
        <f>[1]radb!AI19</f>
        <v>109.07323469232576</v>
      </c>
      <c r="AJ19" s="18">
        <f>[1]radb!AJ19</f>
        <v>21.463062235934949</v>
      </c>
      <c r="AK19" s="18">
        <f>[1]radb!AK19</f>
        <v>-1.6719797304020734</v>
      </c>
      <c r="AL19" s="18">
        <f>[1]radb!AL19</f>
        <v>-2.3109708472077051</v>
      </c>
      <c r="AM19" s="18">
        <f>[1]radb!AM19</f>
        <v>1.6532415101080167</v>
      </c>
      <c r="AN19" s="18">
        <f>[1]radb!AN19</f>
        <v>2.0151670803921773</v>
      </c>
      <c r="AO19" s="39">
        <f>[1]radb!AO19</f>
        <v>72.361620273889486</v>
      </c>
      <c r="AP19" s="39">
        <f>[1]radb!AP19</f>
        <v>68.229960867006412</v>
      </c>
      <c r="AQ19" s="39">
        <f>[1]radb!AQ19</f>
        <v>5.7097386587595711</v>
      </c>
      <c r="AR19" s="18">
        <f>[1]radb!AR19</f>
        <v>1.6162164341607443</v>
      </c>
      <c r="AS19" s="29">
        <f>[1]radb!AS19</f>
        <v>28.391943750202351</v>
      </c>
      <c r="AT19" s="29">
        <f>[1]radb!AT19</f>
        <v>29.12262905166121</v>
      </c>
      <c r="AU19" s="39">
        <f>[1]radb!AU19</f>
        <v>38.887402066577543</v>
      </c>
      <c r="AV19" s="39">
        <f>[1]radb!AV19</f>
        <v>39.394545884597598</v>
      </c>
      <c r="AW19" s="39">
        <f>[1]radb!AW19</f>
        <v>109.70106974596996</v>
      </c>
      <c r="AX19" s="39">
        <f>[1]radb!AX19</f>
        <v>96.087975547039647</v>
      </c>
      <c r="AY19" s="18">
        <f>[1]radb!AY19</f>
        <v>-2.4184579687685392</v>
      </c>
      <c r="AZ19" s="39">
        <f>[1]radb!AZ19</f>
        <v>64.858524986354979</v>
      </c>
      <c r="BA19" s="42">
        <v>42</v>
      </c>
    </row>
    <row r="20" spans="1:53" x14ac:dyDescent="0.2">
      <c r="A20" s="27">
        <f>[1]radb!A20</f>
        <v>2019</v>
      </c>
      <c r="B20" s="16"/>
      <c r="C20" s="28"/>
      <c r="D20" s="17">
        <f>[1]radb!D20</f>
        <v>203.37574427672484</v>
      </c>
      <c r="E20" s="17">
        <f>[1]radb!E20</f>
        <v>168.77965785567892</v>
      </c>
      <c r="F20" s="18"/>
      <c r="G20" s="19"/>
      <c r="H20" s="19">
        <f>[1]radb!H20</f>
        <v>1.5185905714314663</v>
      </c>
      <c r="I20" s="19">
        <f>[1]radb!I20</f>
        <v>4.2170499280898444</v>
      </c>
      <c r="J20" s="19"/>
      <c r="K20" s="19"/>
      <c r="L20" s="18"/>
      <c r="M20" s="17">
        <f>[1]radb!M20</f>
        <v>101.12949434191731</v>
      </c>
      <c r="N20" s="17">
        <f>[1]radb!N20</f>
        <v>119.61695238814607</v>
      </c>
      <c r="O20" s="17">
        <f>[1]radb!O20</f>
        <v>66.671518890130031</v>
      </c>
      <c r="P20" s="17">
        <f>[1]radb!P20</f>
        <v>119.04524632281682</v>
      </c>
      <c r="Q20" s="17">
        <f>[1]radb!Q20</f>
        <v>114.32782690765033</v>
      </c>
      <c r="R20" s="19">
        <f>[1]radb!R20</f>
        <v>-11.586639621060646</v>
      </c>
      <c r="S20" s="19">
        <f>[1]radb!S20</f>
        <v>3.1640709115126509</v>
      </c>
      <c r="T20" s="19">
        <f>[1]radb!T20</f>
        <v>-4.9106455767730424</v>
      </c>
      <c r="U20" s="19">
        <f>[1]radb!U20</f>
        <v>-1.9104391498273809</v>
      </c>
      <c r="V20" s="19">
        <f>[1]radb!V20</f>
        <v>-1.480860889875657</v>
      </c>
      <c r="W20" s="17">
        <f>[1]radb!W20</f>
        <v>4.5268663137388607</v>
      </c>
      <c r="X20" s="17">
        <f>[1]radb!X20</f>
        <v>21.735847916370901</v>
      </c>
      <c r="Y20" s="17">
        <f>[1]radb!Y20</f>
        <v>4.364011147643625</v>
      </c>
      <c r="Z20" s="17">
        <f>[1]radb!Z20</f>
        <v>69.373274622246612</v>
      </c>
      <c r="AA20" s="39">
        <f>[1]radb!AA20</f>
        <v>113.26556512536895</v>
      </c>
      <c r="AB20" s="18">
        <f>[1]radb!AB20</f>
        <v>2.5693497446080737</v>
      </c>
      <c r="AC20" s="18">
        <f>[1]radb!AC20</f>
        <v>1.3419396447082343</v>
      </c>
      <c r="AD20" s="18">
        <f>[1]radb!AD20</f>
        <v>-0.91061003716922384</v>
      </c>
      <c r="AE20" s="39">
        <f>[1]radb!AE20</f>
        <v>109.66091831665601</v>
      </c>
      <c r="AF20" s="39">
        <f>[1]radb!AF20</f>
        <v>94.112908839173485</v>
      </c>
      <c r="AG20" s="39">
        <f>[1]radb!AG20</f>
        <v>84.386754516208839</v>
      </c>
      <c r="AH20" s="39">
        <f>[1]radb!AH20</f>
        <v>116.12955810688329</v>
      </c>
      <c r="AI20" s="39">
        <f>[1]radb!AI20</f>
        <v>109.00102248703985</v>
      </c>
      <c r="AJ20" s="18">
        <f>[1]radb!AJ20</f>
        <v>3.7404418011894647</v>
      </c>
      <c r="AK20" s="18">
        <f>[1]radb!AK20</f>
        <v>1.1051709063621074</v>
      </c>
      <c r="AL20" s="18">
        <f>[1]radb!AL20</f>
        <v>-1.3434780739466801</v>
      </c>
      <c r="AM20" s="18">
        <f>[1]radb!AM20</f>
        <v>-0.62292150962305337</v>
      </c>
      <c r="AN20" s="18">
        <f>[1]radb!AN20</f>
        <v>-6.6205247776518483E-2</v>
      </c>
      <c r="AO20" s="39">
        <f>[1]radb!AO20</f>
        <v>74.006580897718422</v>
      </c>
      <c r="AP20" s="39">
        <f>[1]radb!AP20</f>
        <v>70.626156058221994</v>
      </c>
      <c r="AQ20" s="39">
        <f>[1]radb!AQ20</f>
        <v>4.5677354614833092</v>
      </c>
      <c r="AR20" s="18">
        <f>[1]radb!AR20</f>
        <v>0.3247299517633806</v>
      </c>
      <c r="AS20" s="29">
        <f>[1]radb!AS20</f>
        <v>28.042391963695145</v>
      </c>
      <c r="AT20" s="29">
        <f>[1]radb!AT20</f>
        <v>29.004860452964046</v>
      </c>
      <c r="AU20" s="39">
        <f>[1]radb!AU20</f>
        <v>41.058993742567893</v>
      </c>
      <c r="AV20" s="39">
        <f>[1]radb!AV20</f>
        <v>40.162270136798305</v>
      </c>
      <c r="AW20" s="39">
        <f>[1]radb!AW20</f>
        <v>107.51416882414995</v>
      </c>
      <c r="AX20" s="39">
        <f>[1]radb!AX20</f>
        <v>92.410996801581248</v>
      </c>
      <c r="AY20" s="18">
        <f>[1]radb!AY20</f>
        <v>-3.948753350361045</v>
      </c>
      <c r="AZ20" s="39">
        <f>[1]radb!AZ20</f>
        <v>62.297421807961534</v>
      </c>
      <c r="BA20" s="42">
        <v>43</v>
      </c>
    </row>
    <row r="21" spans="1:53" x14ac:dyDescent="0.2">
      <c r="A21" s="27">
        <f>[1]radb!A21</f>
        <v>2020</v>
      </c>
      <c r="B21" s="16"/>
      <c r="C21" s="28"/>
      <c r="D21" s="17">
        <f>[1]radb!D21</f>
        <v>178.30114563510608</v>
      </c>
      <c r="E21" s="17">
        <f>[1]radb!E21</f>
        <v>153.6684911412068</v>
      </c>
      <c r="F21" s="18"/>
      <c r="G21" s="19"/>
      <c r="H21" s="19">
        <f>[1]radb!H21</f>
        <v>-8.9531919346545141</v>
      </c>
      <c r="I21" s="19">
        <f>[1]radb!I21</f>
        <v>-12.329198219184301</v>
      </c>
      <c r="J21" s="19"/>
      <c r="K21" s="19"/>
      <c r="L21" s="18"/>
      <c r="M21" s="17">
        <f>[1]radb!M21</f>
        <v>97.975238414697358</v>
      </c>
      <c r="N21" s="17">
        <f>[1]radb!N21</f>
        <v>104.09714314749942</v>
      </c>
      <c r="O21" s="17">
        <f>[1]radb!O21</f>
        <v>65.293077864282338</v>
      </c>
      <c r="P21" s="17">
        <f>[1]radb!P21</f>
        <v>109.43974957931414</v>
      </c>
      <c r="Q21" s="17">
        <f>[1]radb!Q21</f>
        <v>104.43946072776664</v>
      </c>
      <c r="R21" s="19">
        <f>[1]radb!R21</f>
        <v>-3.1190266971527159</v>
      </c>
      <c r="S21" s="19">
        <f>[1]radb!S21</f>
        <v>-12.97459008175219</v>
      </c>
      <c r="T21" s="19">
        <f>[1]radb!T21</f>
        <v>-2.0675110583865286</v>
      </c>
      <c r="U21" s="19">
        <f>[1]radb!U21</f>
        <v>-8.0687780824572393</v>
      </c>
      <c r="V21" s="19">
        <f>[1]radb!V21</f>
        <v>-8.6491333276815787</v>
      </c>
      <c r="W21" s="17">
        <f>[1]radb!W21</f>
        <v>4.8009091808626492</v>
      </c>
      <c r="X21" s="17">
        <f>[1]radb!X21</f>
        <v>20.706657131432156</v>
      </c>
      <c r="Y21" s="17">
        <f>[1]radb!Y21</f>
        <v>4.6784282298133197</v>
      </c>
      <c r="Z21" s="17">
        <f>[1]radb!Z21</f>
        <v>69.814005457891867</v>
      </c>
      <c r="AA21" s="39">
        <f>[1]radb!AA21</f>
        <v>107.31690920215814</v>
      </c>
      <c r="AB21" s="18">
        <f>[1]radb!AB21</f>
        <v>-5.2519544811580605</v>
      </c>
      <c r="AC21" s="18">
        <f>[1]radb!AC21</f>
        <v>-2.9271883506950425</v>
      </c>
      <c r="AD21" s="18">
        <f>[1]radb!AD21</f>
        <v>-0.35814888516823018</v>
      </c>
      <c r="AE21" s="39">
        <f>[1]radb!AE21</f>
        <v>107.03052165471732</v>
      </c>
      <c r="AF21" s="39">
        <f>[1]radb!AF21</f>
        <v>91.085681046009526</v>
      </c>
      <c r="AG21" s="39">
        <f>[1]radb!AG21</f>
        <v>60.248993960442199</v>
      </c>
      <c r="AH21" s="39">
        <f>[1]radb!AH21</f>
        <v>98.656424077184298</v>
      </c>
      <c r="AI21" s="39">
        <f>[1]radb!AI21</f>
        <v>94.955430081255685</v>
      </c>
      <c r="AJ21" s="18">
        <f>[1]radb!AJ21</f>
        <v>-2.3986637193235794</v>
      </c>
      <c r="AK21" s="18">
        <f>[1]radb!AK21</f>
        <v>-3.216591464978602</v>
      </c>
      <c r="AL21" s="18">
        <f>[1]radb!AL21</f>
        <v>-28.603731348775018</v>
      </c>
      <c r="AM21" s="18">
        <f>[1]radb!AM21</f>
        <v>-15.046241727379229</v>
      </c>
      <c r="AN21" s="18">
        <f>[1]radb!AN21</f>
        <v>-12.885743716261167</v>
      </c>
      <c r="AO21" s="39">
        <f>[1]radb!AO21</f>
        <v>72.098488816853418</v>
      </c>
      <c r="AP21" s="39">
        <f>[1]radb!AP21</f>
        <v>67.157426063004849</v>
      </c>
      <c r="AQ21" s="39">
        <f>[1]radb!AQ21</f>
        <v>6.8532126469390722</v>
      </c>
      <c r="AR21" s="18">
        <f>[1]radb!AR21</f>
        <v>-3.6424028466605973</v>
      </c>
      <c r="AS21" s="29">
        <f>[1]radb!AS21</f>
        <v>25.692038507160454</v>
      </c>
      <c r="AT21" s="29">
        <f>[1]radb!AT21</f>
        <v>27.003017944333266</v>
      </c>
      <c r="AU21" s="39">
        <f>[1]radb!AU21</f>
        <v>38.604095804065111</v>
      </c>
      <c r="AV21" s="39">
        <f>[1]radb!AV21</f>
        <v>37.817890737984989</v>
      </c>
      <c r="AW21" s="39">
        <f>[1]radb!AW21</f>
        <v>107.11402387726579</v>
      </c>
      <c r="AX21" s="39">
        <f>[1]radb!AX21</f>
        <v>94.3087412640905</v>
      </c>
      <c r="AY21" s="18">
        <f>[1]radb!AY21</f>
        <v>-3.5854869912308018</v>
      </c>
      <c r="AZ21" s="39">
        <f>[1]radb!AZ21</f>
        <v>60.063755853164892</v>
      </c>
      <c r="BA21" s="42">
        <v>44</v>
      </c>
    </row>
    <row r="22" spans="1:53" x14ac:dyDescent="0.2">
      <c r="A22" s="27">
        <f>[1]radb!A22</f>
        <v>2021</v>
      </c>
      <c r="B22" s="16"/>
      <c r="C22" s="28"/>
      <c r="D22" s="17">
        <f>[1]radb!D22</f>
        <v>212.84614094332915</v>
      </c>
      <c r="E22" s="17">
        <f>[1]radb!E22</f>
        <v>206.16918406773527</v>
      </c>
      <c r="F22" s="18"/>
      <c r="G22" s="19"/>
      <c r="H22" s="19">
        <f>[1]radb!H22</f>
        <v>34.16490429276444</v>
      </c>
      <c r="I22" s="19">
        <f>[1]radb!I22</f>
        <v>19.374522348229629</v>
      </c>
      <c r="J22" s="19"/>
      <c r="K22" s="19"/>
      <c r="L22" s="18"/>
      <c r="M22" s="17">
        <f>[1]radb!M22</f>
        <v>95.993025698015074</v>
      </c>
      <c r="N22" s="17">
        <f>[1]radb!N22</f>
        <v>117.76177155990223</v>
      </c>
      <c r="O22" s="17">
        <f>[1]radb!O22</f>
        <v>84.47036183848617</v>
      </c>
      <c r="P22" s="17">
        <f>[1]radb!P22</f>
        <v>115.00613643853508</v>
      </c>
      <c r="Q22" s="17">
        <f>[1]radb!Q22</f>
        <v>112.32047936952929</v>
      </c>
      <c r="R22" s="19">
        <f>[1]radb!R22</f>
        <v>-2.0231772320800201</v>
      </c>
      <c r="S22" s="19">
        <f>[1]radb!S22</f>
        <v>13.126804443653995</v>
      </c>
      <c r="T22" s="19">
        <f>[1]radb!T22</f>
        <v>29.371082818404702</v>
      </c>
      <c r="U22" s="19">
        <f>[1]radb!U22</f>
        <v>5.0862569410274672</v>
      </c>
      <c r="V22" s="19">
        <f>[1]radb!V22</f>
        <v>7.5460162153703658</v>
      </c>
      <c r="W22" s="17">
        <f>[1]radb!W22</f>
        <v>4.3737354900834875</v>
      </c>
      <c r="X22" s="17">
        <f>[1]radb!X22</f>
        <v>21.781168976992138</v>
      </c>
      <c r="Y22" s="17">
        <f>[1]radb!Y22</f>
        <v>5.6278544503877148</v>
      </c>
      <c r="Z22" s="17">
        <f>[1]radb!Z22</f>
        <v>68.21724108253666</v>
      </c>
      <c r="AA22" s="39">
        <f>[1]radb!AA22</f>
        <v>111.21272334892207</v>
      </c>
      <c r="AB22" s="18">
        <f>[1]radb!AB22</f>
        <v>3.630196001475583</v>
      </c>
      <c r="AC22" s="18">
        <f>[1]radb!AC22</f>
        <v>2.8849050614843108</v>
      </c>
      <c r="AD22" s="18">
        <f>[1]radb!AD22</f>
        <v>0.24267068271526249</v>
      </c>
      <c r="AE22" s="39">
        <f>[1]radb!AE22</f>
        <v>122.75483311223121</v>
      </c>
      <c r="AF22" s="39">
        <f>[1]radb!AF22</f>
        <v>94.922899655516503</v>
      </c>
      <c r="AG22" s="39">
        <f>[1]radb!AG22</f>
        <v>82.827796442469946</v>
      </c>
      <c r="AH22" s="39">
        <f>[1]radb!AH22</f>
        <v>109.48552149107451</v>
      </c>
      <c r="AI22" s="39">
        <f>[1]radb!AI22</f>
        <v>105.63603333321348</v>
      </c>
      <c r="AJ22" s="18">
        <f>[1]radb!AJ22</f>
        <v>14.691427467989771</v>
      </c>
      <c r="AK22" s="18">
        <f>[1]radb!AK22</f>
        <v>4.2127572253301659</v>
      </c>
      <c r="AL22" s="18">
        <f>[1]radb!AL22</f>
        <v>37.475816603431355</v>
      </c>
      <c r="AM22" s="18">
        <f>[1]radb!AM22</f>
        <v>10.97657604680462</v>
      </c>
      <c r="AN22" s="18">
        <f>[1]radb!AN22</f>
        <v>11.248017351738726</v>
      </c>
      <c r="AO22" s="39">
        <f>[1]radb!AO22</f>
        <v>73.998888162877947</v>
      </c>
      <c r="AP22" s="39">
        <f>[1]radb!AP22</f>
        <v>69.426893542091378</v>
      </c>
      <c r="AQ22" s="39">
        <f>[1]radb!AQ22</f>
        <v>6.1784639395165035</v>
      </c>
      <c r="AR22" s="18">
        <f>[1]radb!AR22</f>
        <v>4.7846909726966924</v>
      </c>
      <c r="AS22" s="29">
        <f>[1]radb!AS22</f>
        <v>27.700962811198909</v>
      </c>
      <c r="AT22" s="29">
        <f>[1]radb!AT22</f>
        <v>29.156861800610784</v>
      </c>
      <c r="AU22" s="39">
        <f>[1]radb!AU22</f>
        <v>44.864688428822681</v>
      </c>
      <c r="AV22" s="39">
        <f>[1]radb!AV22</f>
        <v>51.792573693508729</v>
      </c>
      <c r="AW22" s="39">
        <f>[1]radb!AW22</f>
        <v>108.34216919255508</v>
      </c>
      <c r="AX22" s="39">
        <f>[1]radb!AX22</f>
        <v>93.022361166972331</v>
      </c>
      <c r="AY22" s="18">
        <f>[1]radb!AY22</f>
        <v>3.7786478893073072</v>
      </c>
      <c r="AZ22" s="39">
        <f>[1]radb!AZ22</f>
        <v>62.333353695949206</v>
      </c>
      <c r="BA22" s="42">
        <v>45</v>
      </c>
    </row>
    <row r="23" spans="1:53" x14ac:dyDescent="0.2">
      <c r="A23" s="27">
        <f>[1]radb!A23</f>
        <v>2022</v>
      </c>
      <c r="B23" s="16"/>
      <c r="C23" s="28"/>
      <c r="D23" s="17">
        <f>[1]radb!D23</f>
        <v>217.06272199507168</v>
      </c>
      <c r="E23" s="17">
        <f>[1]radb!E23</f>
        <v>209.40240177674499</v>
      </c>
      <c r="F23" s="18"/>
      <c r="G23" s="19"/>
      <c r="H23" s="19">
        <f>[1]radb!H23</f>
        <v>1.5682351965594643</v>
      </c>
      <c r="I23" s="19">
        <f>[1]radb!I23</f>
        <v>1.9810465123091925</v>
      </c>
      <c r="J23" s="19"/>
      <c r="K23" s="19"/>
      <c r="L23" s="18"/>
      <c r="M23" s="17">
        <f>[1]radb!M23</f>
        <v>96.183915624002552</v>
      </c>
      <c r="N23" s="17">
        <f>[1]radb!N23</f>
        <v>117.24752355308185</v>
      </c>
      <c r="O23" s="17">
        <f>[1]radb!O23</f>
        <v>93.009120897279061</v>
      </c>
      <c r="P23" s="17">
        <f>[1]radb!P23</f>
        <v>117.67380127826006</v>
      </c>
      <c r="Q23" s="17">
        <f>[1]radb!Q23</f>
        <v>114.63971269278295</v>
      </c>
      <c r="R23" s="19">
        <f>[1]radb!R23</f>
        <v>0.19885811974300616</v>
      </c>
      <c r="S23" s="19">
        <f>[1]radb!S23</f>
        <v>-0.43668501246925118</v>
      </c>
      <c r="T23" s="19">
        <f>[1]radb!T23</f>
        <v>10.108585867217723</v>
      </c>
      <c r="U23" s="19">
        <f>[1]radb!U23</f>
        <v>2.319584782461348</v>
      </c>
      <c r="V23" s="19">
        <f>[1]radb!V23</f>
        <v>2.0648356704599635</v>
      </c>
      <c r="W23" s="17">
        <f>[1]radb!W23</f>
        <v>4.2937736483418272</v>
      </c>
      <c r="X23" s="17">
        <f>[1]radb!X23</f>
        <v>21.247331398786038</v>
      </c>
      <c r="Y23" s="17">
        <f>[1]radb!Y23</f>
        <v>6.0713867898585967</v>
      </c>
      <c r="Z23" s="17">
        <f>[1]radb!Z23</f>
        <v>68.387508163013536</v>
      </c>
      <c r="AA23" s="39">
        <f>[1]radb!AA23</f>
        <v>110.63093618192991</v>
      </c>
      <c r="AB23" s="18">
        <f>[1]radb!AB23</f>
        <v>-0.52313004256432372</v>
      </c>
      <c r="AC23" s="18">
        <f>[1]radb!AC23</f>
        <v>-0.95185908382325879</v>
      </c>
      <c r="AD23" s="18">
        <f>[1]radb!AD23</f>
        <v>-9.5557923448563731E-2</v>
      </c>
      <c r="AE23" s="39">
        <f>[1]radb!AE23</f>
        <v>109.73678426227457</v>
      </c>
      <c r="AF23" s="39">
        <f>[1]radb!AF23</f>
        <v>93.946878959259223</v>
      </c>
      <c r="AG23" s="39">
        <f>[1]radb!AG23</f>
        <v>88.956685709246514</v>
      </c>
      <c r="AH23" s="39">
        <f>[1]radb!AH23</f>
        <v>110.94677123101161</v>
      </c>
      <c r="AI23" s="39">
        <f>[1]radb!AI23</f>
        <v>105.90469746021094</v>
      </c>
      <c r="AJ23" s="18">
        <f>[1]radb!AJ23</f>
        <v>-10.604917557954396</v>
      </c>
      <c r="AK23" s="18">
        <f>[1]radb!AK23</f>
        <v>-1.0282246958313812</v>
      </c>
      <c r="AL23" s="18">
        <f>[1]radb!AL23</f>
        <v>7.3995561031658497</v>
      </c>
      <c r="AM23" s="18">
        <f>[1]radb!AM23</f>
        <v>1.3346511210217127</v>
      </c>
      <c r="AN23" s="18">
        <f>[1]radb!AN23</f>
        <v>0.25433000323857868</v>
      </c>
      <c r="AO23" s="39">
        <f>[1]radb!AO23</f>
        <v>73.364628739740837</v>
      </c>
      <c r="AP23" s="39">
        <f>[1]radb!AP23</f>
        <v>69.129759567080839</v>
      </c>
      <c r="AQ23" s="39">
        <f>[1]radb!AQ23</f>
        <v>5.7723582132243632</v>
      </c>
      <c r="AR23" s="18">
        <f>[1]radb!AR23</f>
        <v>3.8572138571227432</v>
      </c>
      <c r="AS23" s="29">
        <f>[1]radb!AS23</f>
        <v>28.320777255336587</v>
      </c>
      <c r="AT23" s="29">
        <f>[1]radb!AT23</f>
        <v>30.7466642168365</v>
      </c>
      <c r="AU23" s="39">
        <f>[1]radb!AU23</f>
        <v>48.970369232820993</v>
      </c>
      <c r="AV23" s="39">
        <f>[1]radb!AV23</f>
        <v>61.388060346671082</v>
      </c>
      <c r="AW23" s="39">
        <f>[1]radb!AW23</f>
        <v>108.35355245017017</v>
      </c>
      <c r="AX23" s="39">
        <f>[1]radb!AX23</f>
        <v>94.277526055144392</v>
      </c>
      <c r="AY23" s="18">
        <f>[1]radb!AY23</f>
        <v>2.6015753351825488</v>
      </c>
      <c r="AZ23" s="39">
        <f>[1]radb!AZ23</f>
        <v>63.955002851295127</v>
      </c>
      <c r="BA23" s="42">
        <v>46</v>
      </c>
    </row>
    <row r="24" spans="1:53" x14ac:dyDescent="0.2">
      <c r="A24" s="27">
        <f>[1]radb!A24</f>
        <v>2023</v>
      </c>
      <c r="B24" s="16"/>
      <c r="C24" s="28"/>
      <c r="D24" s="17">
        <f>[1]radb!D24</f>
        <v>222.08291267760319</v>
      </c>
      <c r="E24" s="17">
        <f>[1]radb!E24</f>
        <v>213.7003856531351</v>
      </c>
      <c r="F24" s="18"/>
      <c r="G24" s="19"/>
      <c r="H24" s="19">
        <f>[1]radb!H24</f>
        <v>2.0524997993921934</v>
      </c>
      <c r="I24" s="19">
        <f>[1]radb!I24</f>
        <v>2.3127834371511558</v>
      </c>
      <c r="J24" s="19"/>
      <c r="K24" s="19"/>
      <c r="L24" s="18"/>
      <c r="M24" s="17">
        <f>[1]radb!M24</f>
        <v>96.873857731177566</v>
      </c>
      <c r="N24" s="17">
        <f>[1]radb!N24</f>
        <v>120.05706647491553</v>
      </c>
      <c r="O24" s="17">
        <f>[1]radb!O24</f>
        <v>98.970462793177617</v>
      </c>
      <c r="P24" s="17">
        <f>[1]radb!P24</f>
        <v>120.20930829479038</v>
      </c>
      <c r="Q24" s="17">
        <f>[1]radb!Q24</f>
        <v>117.39406820586667</v>
      </c>
      <c r="R24" s="19">
        <f>[1]radb!R24</f>
        <v>0.71731547078213165</v>
      </c>
      <c r="S24" s="19">
        <f>[1]radb!S24</f>
        <v>2.3962492653942347</v>
      </c>
      <c r="T24" s="19">
        <f>[1]radb!T24</f>
        <v>6.409416451191241</v>
      </c>
      <c r="U24" s="19">
        <f>[1]radb!U24</f>
        <v>2.1546911793345336</v>
      </c>
      <c r="V24" s="19">
        <f>[1]radb!V24</f>
        <v>2.4026189950989929</v>
      </c>
      <c r="W24" s="17">
        <f>[1]radb!W24</f>
        <v>4.2231083476573241</v>
      </c>
      <c r="X24" s="17">
        <f>[1]radb!X24</f>
        <v>21.246009755264751</v>
      </c>
      <c r="Y24" s="17">
        <f>[1]radb!Y24</f>
        <v>6.3089472876591639</v>
      </c>
      <c r="Z24" s="17">
        <f>[1]radb!Z24</f>
        <v>68.221934609418767</v>
      </c>
      <c r="AA24" s="39">
        <f>[1]radb!AA24</f>
        <v>111.07861144140743</v>
      </c>
      <c r="AB24" s="18">
        <f>[1]radb!AB24</f>
        <v>0.4046564866280411</v>
      </c>
      <c r="AC24" s="18">
        <f>[1]radb!AC24</f>
        <v>3.2050148976425774E-2</v>
      </c>
      <c r="AD24" s="18">
        <f>[1]radb!AD24</f>
        <v>-7.0242210567561525E-2</v>
      </c>
      <c r="AE24" s="39">
        <f>[1]radb!AE24</f>
        <v>105.61194048410576</v>
      </c>
      <c r="AF24" s="39">
        <f>[1]radb!AF24</f>
        <v>94.643642056526247</v>
      </c>
      <c r="AG24" s="39">
        <f>[1]radb!AG24</f>
        <v>93.688784933188842</v>
      </c>
      <c r="AH24" s="39">
        <f>[1]radb!AH24</f>
        <v>113.37386179605109</v>
      </c>
      <c r="AI24" s="39">
        <f>[1]radb!AI24</f>
        <v>107.68326929552806</v>
      </c>
      <c r="AJ24" s="18">
        <f>[1]radb!AJ24</f>
        <v>-3.75885242664874</v>
      </c>
      <c r="AK24" s="18">
        <f>[1]radb!AK24</f>
        <v>0.74165646052932743</v>
      </c>
      <c r="AL24" s="18">
        <f>[1]radb!AL24</f>
        <v>5.3195543271577383</v>
      </c>
      <c r="AM24" s="18">
        <f>[1]radb!AM24</f>
        <v>2.1876171231570263</v>
      </c>
      <c r="AN24" s="18">
        <f>[1]radb!AN24</f>
        <v>1.6794078808311186</v>
      </c>
      <c r="AO24" s="39">
        <f>[1]radb!AO24</f>
        <v>73.439727900860291</v>
      </c>
      <c r="AP24" s="39">
        <f>[1]radb!AP24</f>
        <v>69.458286659331279</v>
      </c>
      <c r="AQ24" s="39">
        <f>[1]radb!AQ24</f>
        <v>5.4213725395384671</v>
      </c>
      <c r="AR24" s="18">
        <f>[1]radb!AR24</f>
        <v>4.0897301467172742</v>
      </c>
      <c r="AS24" s="29">
        <f>[1]radb!AS24</f>
        <v>29.04720870062933</v>
      </c>
      <c r="AT24" s="29">
        <f>[1]radb!AT24</f>
        <v>32.229271821706824</v>
      </c>
      <c r="AU24" s="39">
        <f>[1]radb!AU24</f>
        <v>48.643886390829252</v>
      </c>
      <c r="AV24" s="39">
        <f>[1]radb!AV24</f>
        <v>59.74082148482654</v>
      </c>
      <c r="AW24" s="39">
        <f>[1]radb!AW24</f>
        <v>108.18461495051066</v>
      </c>
      <c r="AX24" s="39">
        <f>[1]radb!AX24</f>
        <v>94.937613318352021</v>
      </c>
      <c r="AY24" s="18">
        <f>[1]radb!AY24</f>
        <v>1.9899102077372666</v>
      </c>
      <c r="AZ24" s="39">
        <f>[1]radb!AZ24</f>
        <v>65.227649981391707</v>
      </c>
      <c r="BA24" s="42">
        <v>47</v>
      </c>
    </row>
    <row r="25" spans="1:53" x14ac:dyDescent="0.2">
      <c r="A25" s="27">
        <f>[1]radb!A25</f>
        <v>2024</v>
      </c>
      <c r="B25" s="16"/>
      <c r="C25" s="28"/>
      <c r="D25" s="17">
        <f>[1]radb!D25</f>
        <v>227.20965160307685</v>
      </c>
      <c r="E25" s="17">
        <f>[1]radb!E25</f>
        <v>218.19185982027432</v>
      </c>
      <c r="F25" s="18"/>
      <c r="G25" s="19"/>
      <c r="H25" s="19">
        <f>[1]radb!H25</f>
        <v>2.101762312413169</v>
      </c>
      <c r="I25" s="19">
        <f>[1]radb!I25</f>
        <v>2.3084796861054135</v>
      </c>
      <c r="J25" s="19"/>
      <c r="K25" s="19"/>
      <c r="L25" s="18"/>
      <c r="M25" s="17">
        <f>[1]radb!M25</f>
        <v>97.940134881498906</v>
      </c>
      <c r="N25" s="17">
        <f>[1]radb!N25</f>
        <v>122.83993991723443</v>
      </c>
      <c r="O25" s="17">
        <f>[1]radb!O25</f>
        <v>102.49524025454618</v>
      </c>
      <c r="P25" s="17">
        <f>[1]radb!P25</f>
        <v>122.34143833752638</v>
      </c>
      <c r="Q25" s="17">
        <f>[1]radb!Q25</f>
        <v>119.71105880516197</v>
      </c>
      <c r="R25" s="19">
        <f>[1]radb!R25</f>
        <v>1.1006861657974154</v>
      </c>
      <c r="S25" s="19">
        <f>[1]radb!S25</f>
        <v>2.3179588874098878</v>
      </c>
      <c r="T25" s="19">
        <f>[1]radb!T25</f>
        <v>3.5614438509138147</v>
      </c>
      <c r="U25" s="19">
        <f>[1]radb!U25</f>
        <v>1.7736813171800092</v>
      </c>
      <c r="V25" s="19">
        <f>[1]radb!V25</f>
        <v>1.9736862643111808</v>
      </c>
      <c r="W25" s="17">
        <f>[1]radb!W25</f>
        <v>4.1869541775120656</v>
      </c>
      <c r="X25" s="17">
        <f>[1]radb!X25</f>
        <v>21.317738254809889</v>
      </c>
      <c r="Y25" s="17">
        <f>[1]radb!Y25</f>
        <v>6.4071792854070244</v>
      </c>
      <c r="Z25" s="17">
        <f>[1]radb!Z25</f>
        <v>68.088128282271015</v>
      </c>
      <c r="AA25" s="39">
        <f>[1]radb!AA25</f>
        <v>112.38703523213215</v>
      </c>
      <c r="AB25" s="18">
        <f>[1]radb!AB25</f>
        <v>1.1779259514914653</v>
      </c>
      <c r="AC25" s="18">
        <f>[1]radb!AC25</f>
        <v>5.6004159588995961E-2</v>
      </c>
      <c r="AD25" s="18">
        <f>[1]radb!AD25</f>
        <v>-0.1483162333586252</v>
      </c>
      <c r="AE25" s="39">
        <f>[1]radb!AE25</f>
        <v>102.82438986340644</v>
      </c>
      <c r="AF25" s="39">
        <f>[1]radb!AF25</f>
        <v>95.00500288563849</v>
      </c>
      <c r="AG25" s="39">
        <f>[1]radb!AG25</f>
        <v>96.821836113492054</v>
      </c>
      <c r="AH25" s="39">
        <f>[1]radb!AH25</f>
        <v>115.42809145029496</v>
      </c>
      <c r="AI25" s="39">
        <f>[1]radb!AI25</f>
        <v>109.13102633999266</v>
      </c>
      <c r="AJ25" s="18">
        <f>[1]radb!AJ25</f>
        <v>-2.6394275192006766</v>
      </c>
      <c r="AK25" s="18">
        <f>[1]radb!AK25</f>
        <v>0.38181204913525502</v>
      </c>
      <c r="AL25" s="18">
        <f>[1]radb!AL25</f>
        <v>3.3441048280618002</v>
      </c>
      <c r="AM25" s="18">
        <f>[1]radb!AM25</f>
        <v>1.8119076317072436</v>
      </c>
      <c r="AN25" s="18">
        <f>[1]radb!AN25</f>
        <v>1.3444586646894408</v>
      </c>
      <c r="AO25" s="39">
        <f>[1]radb!AO25</f>
        <v>73.590003124037679</v>
      </c>
      <c r="AP25" s="39">
        <f>[1]radb!AP25</f>
        <v>70.380840054327621</v>
      </c>
      <c r="AQ25" s="39">
        <f>[1]radb!AQ25</f>
        <v>4.3608682341009528</v>
      </c>
      <c r="AR25" s="18">
        <f>[1]radb!AR25</f>
        <v>3.3831374545292281</v>
      </c>
      <c r="AS25" s="29">
        <f>[1]radb!AS25</f>
        <v>29.658109685729741</v>
      </c>
      <c r="AT25" s="29">
        <f>[1]radb!AT25</f>
        <v>33.565233569213582</v>
      </c>
      <c r="AU25" s="39">
        <f>[1]radb!AU25</f>
        <v>48.369748792252906</v>
      </c>
      <c r="AV25" s="39">
        <f>[1]radb!AV25</f>
        <v>58.26136420362446</v>
      </c>
      <c r="AW25" s="39">
        <f>[1]radb!AW25</f>
        <v>108.13885471072895</v>
      </c>
      <c r="AX25" s="39">
        <f>[1]radb!AX25</f>
        <v>95.479885343003829</v>
      </c>
      <c r="AY25" s="18">
        <f>[1]radb!AY25</f>
        <v>0.78649597265043614</v>
      </c>
      <c r="AZ25" s="39">
        <f>[1]radb!AZ25</f>
        <v>65.740662821549876</v>
      </c>
      <c r="BA25" s="42">
        <v>48</v>
      </c>
    </row>
    <row r="26" spans="1:53" x14ac:dyDescent="0.2">
      <c r="D26" s="40"/>
      <c r="E26" s="40"/>
      <c r="H26" s="30"/>
      <c r="I26" s="30"/>
      <c r="M26" s="40"/>
      <c r="N26" s="40"/>
      <c r="O26" s="40"/>
      <c r="P26" s="40"/>
      <c r="Q26" s="40"/>
      <c r="R26" s="30"/>
      <c r="S26" s="30"/>
      <c r="T26" s="30"/>
      <c r="U26" s="30"/>
      <c r="V26" s="30"/>
      <c r="W26" s="40"/>
      <c r="X26" s="40"/>
      <c r="Y26" s="40"/>
      <c r="Z26" s="40"/>
      <c r="AA26" s="40"/>
      <c r="AB26" s="30"/>
      <c r="AC26" s="30"/>
      <c r="AD26" s="30"/>
      <c r="AE26" s="40"/>
      <c r="AF26" s="40"/>
      <c r="AG26" s="40"/>
      <c r="AH26" s="40"/>
      <c r="AI26" s="40"/>
      <c r="AJ26" s="30"/>
      <c r="AK26" s="30"/>
      <c r="AL26" s="30"/>
      <c r="AM26" s="30"/>
      <c r="AN26" s="30"/>
      <c r="AO26" s="40"/>
      <c r="AP26" s="40"/>
      <c r="AQ26" s="40"/>
      <c r="AR26" s="30"/>
      <c r="AS26" s="40"/>
      <c r="AT26" s="40"/>
      <c r="AU26" s="40"/>
      <c r="AV26" s="40"/>
      <c r="AW26" s="40"/>
      <c r="AX26" s="40"/>
      <c r="AZ26" s="40"/>
    </row>
    <row r="27" spans="1:53" x14ac:dyDescent="0.2">
      <c r="D27" s="40"/>
      <c r="E27" s="40"/>
      <c r="H27" s="30"/>
      <c r="I27" s="30"/>
      <c r="M27" s="40"/>
      <c r="N27" s="40"/>
      <c r="O27" s="40"/>
      <c r="P27" s="40"/>
      <c r="Q27" s="40"/>
      <c r="R27" s="30"/>
      <c r="S27" s="30"/>
      <c r="T27" s="30"/>
      <c r="U27" s="30"/>
      <c r="V27" s="30"/>
      <c r="W27" s="40"/>
      <c r="X27" s="40"/>
      <c r="Y27" s="40"/>
      <c r="Z27" s="40"/>
      <c r="AA27" s="40"/>
      <c r="AB27" s="30"/>
      <c r="AC27" s="30"/>
      <c r="AD27" s="30"/>
      <c r="AE27" s="40"/>
      <c r="AF27" s="40"/>
      <c r="AG27" s="40"/>
      <c r="AH27" s="40"/>
      <c r="AI27" s="40"/>
      <c r="AJ27" s="30"/>
      <c r="AK27" s="30"/>
      <c r="AL27" s="30"/>
      <c r="AM27" s="30"/>
      <c r="AN27" s="30"/>
      <c r="AO27" s="40"/>
      <c r="AP27" s="40"/>
      <c r="AQ27" s="40"/>
      <c r="AR27" s="30"/>
      <c r="AS27" s="40"/>
      <c r="AT27" s="40"/>
      <c r="AU27" s="40"/>
      <c r="AV27" s="40"/>
      <c r="AW27" s="40"/>
      <c r="AX27" s="40"/>
      <c r="AZ27" s="40"/>
    </row>
    <row r="28" spans="1:53" x14ac:dyDescent="0.2">
      <c r="A28" t="s">
        <v>51</v>
      </c>
      <c r="B28" s="30">
        <f>MAX(B10:B24)</f>
        <v>0</v>
      </c>
      <c r="C28" s="30">
        <f t="shared" ref="C28:AX28" si="0">MAX(C10:C24)</f>
        <v>0</v>
      </c>
      <c r="D28" s="40">
        <f t="shared" si="0"/>
        <v>222.08291267760319</v>
      </c>
      <c r="E28" s="40">
        <f t="shared" si="0"/>
        <v>213.7003856531351</v>
      </c>
      <c r="F28" s="30">
        <f t="shared" si="0"/>
        <v>0</v>
      </c>
      <c r="G28" s="30">
        <f t="shared" si="0"/>
        <v>0</v>
      </c>
      <c r="H28" s="30">
        <f t="shared" si="0"/>
        <v>34.16490429276444</v>
      </c>
      <c r="I28" s="30">
        <f t="shared" si="0"/>
        <v>19.374522348229629</v>
      </c>
      <c r="J28" s="30">
        <f t="shared" si="0"/>
        <v>0</v>
      </c>
      <c r="K28" s="30">
        <f t="shared" si="0"/>
        <v>0</v>
      </c>
      <c r="L28" s="30">
        <f t="shared" si="0"/>
        <v>0</v>
      </c>
      <c r="M28" s="40">
        <f t="shared" si="0"/>
        <v>120.08585510057755</v>
      </c>
      <c r="N28" s="40">
        <f t="shared" si="0"/>
        <v>120.61834661491176</v>
      </c>
      <c r="O28" s="40">
        <f t="shared" si="0"/>
        <v>127.88620475924218</v>
      </c>
      <c r="P28" s="40">
        <f t="shared" si="0"/>
        <v>121.36382841457825</v>
      </c>
      <c r="Q28" s="40">
        <f t="shared" si="0"/>
        <v>119.50881772057271</v>
      </c>
      <c r="R28" s="30">
        <f t="shared" si="0"/>
        <v>11.5283550901216</v>
      </c>
      <c r="S28" s="30">
        <f t="shared" si="0"/>
        <v>14.702134718456005</v>
      </c>
      <c r="T28" s="30">
        <f t="shared" si="0"/>
        <v>29.371082818404702</v>
      </c>
      <c r="U28" s="30">
        <f t="shared" si="0"/>
        <v>7.2352076745278993</v>
      </c>
      <c r="V28" s="30">
        <f t="shared" si="0"/>
        <v>7.5460162153703658</v>
      </c>
      <c r="W28" s="40">
        <f t="shared" si="0"/>
        <v>5.3255411115317797</v>
      </c>
      <c r="X28" s="40">
        <f t="shared" si="0"/>
        <v>21.781168976992138</v>
      </c>
      <c r="Y28" s="40">
        <f t="shared" si="0"/>
        <v>8.6529383089440053</v>
      </c>
      <c r="Z28" s="40">
        <f t="shared" si="0"/>
        <v>70.023333840259269</v>
      </c>
      <c r="AA28" s="40">
        <f>MAX(AA10:AA24)</f>
        <v>113.26556512536895</v>
      </c>
      <c r="AB28" s="30">
        <f t="shared" si="0"/>
        <v>3.630196001475583</v>
      </c>
      <c r="AC28" s="30">
        <f t="shared" si="0"/>
        <v>3.0133549575920737</v>
      </c>
      <c r="AD28" s="30">
        <f t="shared" si="0"/>
        <v>0.87234957810680136</v>
      </c>
      <c r="AE28" s="40">
        <f t="shared" si="0"/>
        <v>122.75483311223121</v>
      </c>
      <c r="AF28" s="40">
        <f t="shared" si="0"/>
        <v>98.930430192523588</v>
      </c>
      <c r="AG28" s="40">
        <f t="shared" si="0"/>
        <v>132.57638248358367</v>
      </c>
      <c r="AH28" s="40">
        <f t="shared" si="0"/>
        <v>116.8574885385955</v>
      </c>
      <c r="AI28" s="40">
        <f t="shared" si="0"/>
        <v>110.39916922221467</v>
      </c>
      <c r="AJ28" s="30">
        <f t="shared" si="0"/>
        <v>21.463062235934949</v>
      </c>
      <c r="AK28" s="30">
        <f t="shared" si="0"/>
        <v>6.2325715527156156</v>
      </c>
      <c r="AL28" s="30">
        <f t="shared" si="0"/>
        <v>37.475816603431355</v>
      </c>
      <c r="AM28" s="30">
        <f t="shared" si="0"/>
        <v>10.97657604680462</v>
      </c>
      <c r="AN28" s="30">
        <f t="shared" si="0"/>
        <v>11.248017351738726</v>
      </c>
      <c r="AO28" s="40">
        <f t="shared" si="0"/>
        <v>74.006580897718422</v>
      </c>
      <c r="AP28" s="40">
        <f t="shared" si="0"/>
        <v>70.626156058221994</v>
      </c>
      <c r="AQ28" s="40">
        <f t="shared" si="0"/>
        <v>9.8307779045928392</v>
      </c>
      <c r="AR28" s="30">
        <f t="shared" si="0"/>
        <v>4.7846909726966924</v>
      </c>
      <c r="AS28" s="40">
        <f t="shared" si="0"/>
        <v>29.3426107953917</v>
      </c>
      <c r="AT28" s="40">
        <f>MAX(AT10:AT24)</f>
        <v>32.229271821706824</v>
      </c>
      <c r="AU28" s="40">
        <f t="shared" si="0"/>
        <v>48.970369232820993</v>
      </c>
      <c r="AV28" s="40">
        <f t="shared" si="0"/>
        <v>61.388060346671082</v>
      </c>
      <c r="AW28" s="40">
        <f t="shared" si="0"/>
        <v>113.5751258343607</v>
      </c>
      <c r="AX28" s="40">
        <f t="shared" si="0"/>
        <v>98.646454106525638</v>
      </c>
      <c r="AY28" s="30">
        <f>MAX(AY10:AY24)</f>
        <v>4.4903549053979086</v>
      </c>
      <c r="AZ28" s="40">
        <f>MAX(AZ10:AZ24)</f>
        <v>66.465976696286148</v>
      </c>
    </row>
    <row r="29" spans="1:53" x14ac:dyDescent="0.2">
      <c r="A29" t="s">
        <v>50</v>
      </c>
      <c r="B29" s="30">
        <f>MIN(B10:B24)</f>
        <v>0</v>
      </c>
      <c r="C29" s="30">
        <f t="shared" ref="C29:AX29" si="1">MIN(C10:C24)</f>
        <v>0</v>
      </c>
      <c r="D29" s="40">
        <f t="shared" si="1"/>
        <v>128.02913136558772</v>
      </c>
      <c r="E29" s="40">
        <f t="shared" si="1"/>
        <v>112.845705646504</v>
      </c>
      <c r="F29" s="30">
        <f t="shared" si="1"/>
        <v>0</v>
      </c>
      <c r="G29" s="30">
        <f t="shared" si="1"/>
        <v>0</v>
      </c>
      <c r="H29" s="30">
        <f t="shared" si="1"/>
        <v>-20.230473796103166</v>
      </c>
      <c r="I29" s="30">
        <f t="shared" si="1"/>
        <v>-18.47311753144778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40">
        <f t="shared" si="1"/>
        <v>95.993025698015074</v>
      </c>
      <c r="N29" s="40">
        <f t="shared" si="1"/>
        <v>98.188241461480686</v>
      </c>
      <c r="O29" s="40">
        <f t="shared" si="1"/>
        <v>65.293077864282338</v>
      </c>
      <c r="P29" s="40">
        <f t="shared" si="1"/>
        <v>109.43974957931414</v>
      </c>
      <c r="Q29" s="40">
        <f t="shared" si="1"/>
        <v>104.43946072776664</v>
      </c>
      <c r="R29" s="30">
        <f t="shared" si="1"/>
        <v>-12.618133951026412</v>
      </c>
      <c r="S29" s="30">
        <f t="shared" si="1"/>
        <v>-16.207463212018503</v>
      </c>
      <c r="T29" s="30">
        <f t="shared" si="1"/>
        <v>-21.303744052565431</v>
      </c>
      <c r="U29" s="30">
        <f t="shared" si="1"/>
        <v>-8.0687780824572393</v>
      </c>
      <c r="V29" s="30">
        <f t="shared" si="1"/>
        <v>-8.6491333276815787</v>
      </c>
      <c r="W29" s="40">
        <f t="shared" si="1"/>
        <v>4.2231083476573241</v>
      </c>
      <c r="X29" s="40">
        <f t="shared" si="1"/>
        <v>18.443262248482458</v>
      </c>
      <c r="Y29" s="40">
        <f t="shared" si="1"/>
        <v>4.364011147643625</v>
      </c>
      <c r="Z29" s="40">
        <f t="shared" si="1"/>
        <v>66.870161441097991</v>
      </c>
      <c r="AA29" s="40">
        <f>MIN(AA10:AA24)</f>
        <v>106.33883761819938</v>
      </c>
      <c r="AB29" s="30">
        <f t="shared" si="1"/>
        <v>-5.2519544811580605</v>
      </c>
      <c r="AC29" s="30">
        <f t="shared" si="1"/>
        <v>-2.9271883506950425</v>
      </c>
      <c r="AD29" s="30">
        <f t="shared" si="1"/>
        <v>-0.91061003716922384</v>
      </c>
      <c r="AE29" s="40">
        <f t="shared" si="1"/>
        <v>76.190305558754901</v>
      </c>
      <c r="AF29" s="40">
        <f t="shared" si="1"/>
        <v>90.607972985858282</v>
      </c>
      <c r="AG29" s="40">
        <f t="shared" si="1"/>
        <v>60.248993960442199</v>
      </c>
      <c r="AH29" s="40">
        <f t="shared" si="1"/>
        <v>98.656424077184298</v>
      </c>
      <c r="AI29" s="40">
        <f t="shared" si="1"/>
        <v>94.955430081255685</v>
      </c>
      <c r="AJ29" s="30">
        <f t="shared" si="1"/>
        <v>-10.604917557954396</v>
      </c>
      <c r="AK29" s="30">
        <f t="shared" si="1"/>
        <v>-6.6023014418128305</v>
      </c>
      <c r="AL29" s="30">
        <f t="shared" si="1"/>
        <v>-28.603731348775018</v>
      </c>
      <c r="AM29" s="30">
        <f t="shared" si="1"/>
        <v>-15.046241727379229</v>
      </c>
      <c r="AN29" s="30">
        <f t="shared" si="1"/>
        <v>-12.885743716261167</v>
      </c>
      <c r="AO29" s="40">
        <f t="shared" si="1"/>
        <v>71.095213476008254</v>
      </c>
      <c r="AP29" s="40">
        <f t="shared" si="1"/>
        <v>65.78354257680617</v>
      </c>
      <c r="AQ29" s="40">
        <f t="shared" si="1"/>
        <v>4.5677354614833092</v>
      </c>
      <c r="AR29" s="30">
        <f t="shared" si="1"/>
        <v>-3.6424028466605973</v>
      </c>
      <c r="AS29" s="40">
        <f t="shared" si="1"/>
        <v>25.692038507160454</v>
      </c>
      <c r="AT29" s="40">
        <f>MIN(AT10:AT24)</f>
        <v>25.914255268578604</v>
      </c>
      <c r="AU29" s="40">
        <f t="shared" si="1"/>
        <v>26.303947544830525</v>
      </c>
      <c r="AV29" s="40">
        <f t="shared" si="1"/>
        <v>27.440449990525778</v>
      </c>
      <c r="AW29" s="40">
        <f t="shared" si="1"/>
        <v>107.11402387726579</v>
      </c>
      <c r="AX29" s="40">
        <f t="shared" si="1"/>
        <v>90.744087145100195</v>
      </c>
      <c r="AY29" s="30">
        <f>MIN(AY10:AY24)</f>
        <v>-4.4188217452448164</v>
      </c>
      <c r="AZ29" s="40">
        <f>MIN(AZ10:AZ24)</f>
        <v>60.063755853164892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7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1" t="str">
        <f>[2]int!$E$5</f>
        <v>2019</v>
      </c>
      <c r="C3" s="41" t="str">
        <f>[2]int!$F$5</f>
        <v>2020</v>
      </c>
      <c r="D3" s="41" t="str">
        <f>[2]int!$G$5</f>
        <v>2021</v>
      </c>
      <c r="E3" s="41" t="str">
        <f>[2]int!$H$5</f>
        <v>2022</v>
      </c>
      <c r="F3" s="41" t="str">
        <f>[2]int!$I$5</f>
        <v>2023</v>
      </c>
    </row>
    <row r="4" spans="1:6" x14ac:dyDescent="0.2">
      <c r="B4" s="41" t="s">
        <v>67</v>
      </c>
      <c r="C4" s="41" t="s">
        <v>68</v>
      </c>
      <c r="D4" s="41" t="s">
        <v>69</v>
      </c>
      <c r="E4" s="41" t="s">
        <v>70</v>
      </c>
      <c r="F4" s="41" t="s">
        <v>71</v>
      </c>
    </row>
    <row r="7" spans="1:6" x14ac:dyDescent="0.2">
      <c r="A7" t="s">
        <v>129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>
      <selection activeCell="A58" sqref="A58"/>
    </sheetView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1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6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6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3.25" x14ac:dyDescent="0.35">
      <c r="A1" s="31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>
      <selection activeCell="M27" sqref="M27"/>
    </sheetView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1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2"/>
      <c r="C3" s="2">
        <f>'[2]naz-o'!D6</f>
        <v>2019</v>
      </c>
      <c r="D3" s="2">
        <f>'[2]naz-o'!E6</f>
        <v>2020</v>
      </c>
      <c r="E3" s="2">
        <f>'[2]naz-o'!F6</f>
        <v>2021</v>
      </c>
      <c r="F3" s="2">
        <f>'[2]naz-o'!G6</f>
        <v>2022</v>
      </c>
      <c r="G3" s="2">
        <f>'[2]naz-o'!H6</f>
        <v>2023</v>
      </c>
    </row>
    <row r="4" spans="1:7" ht="3.9" customHeight="1" thickBot="1" x14ac:dyDescent="0.4">
      <c r="B4" s="3"/>
      <c r="C4" s="3"/>
      <c r="D4" s="3"/>
      <c r="E4" s="3"/>
      <c r="F4" s="3"/>
      <c r="G4" s="3"/>
    </row>
    <row r="5" spans="1:7" ht="24" customHeight="1" x14ac:dyDescent="0.35">
      <c r="B5" s="33" t="str">
        <f>'[2]naz-o'!B7</f>
        <v>Prodotto interno lordo</v>
      </c>
      <c r="C5" s="34">
        <f>'[2]naz-o'!D7</f>
        <v>0.49725875019748234</v>
      </c>
      <c r="D5" s="34">
        <f>'[2]naz-o'!E7</f>
        <v>-9.0903207481990655</v>
      </c>
      <c r="E5" s="34">
        <f>'[2]naz-o'!F7</f>
        <v>6.6164361103471681</v>
      </c>
      <c r="F5" s="34">
        <f>'[2]naz-o'!G7</f>
        <v>2.2492564774268864</v>
      </c>
      <c r="G5" s="34">
        <f>'[2]naz-o'!H7</f>
        <v>2.5477475805606886</v>
      </c>
    </row>
    <row r="6" spans="1:7" ht="24" customHeight="1" x14ac:dyDescent="0.35">
      <c r="B6" s="37" t="str">
        <f>'[2]naz-o'!B8</f>
        <v>Importazioni</v>
      </c>
      <c r="C6" s="38">
        <f>'[2]naz-o'!D8</f>
        <v>-0.50787581580021834</v>
      </c>
      <c r="D6" s="38">
        <f>'[2]naz-o'!E8</f>
        <v>-12.678136863283317</v>
      </c>
      <c r="E6" s="38">
        <f>'[2]naz-o'!F8</f>
        <v>14.634366956936473</v>
      </c>
      <c r="F6" s="38">
        <f>'[2]naz-o'!G8</f>
        <v>5.0295527595226597</v>
      </c>
      <c r="G6" s="38">
        <f>'[2]naz-o'!H8</f>
        <v>5.0650663631031545</v>
      </c>
    </row>
    <row r="7" spans="1:7" ht="24" customHeight="1" x14ac:dyDescent="0.35">
      <c r="B7" s="33" t="str">
        <f>'[2]naz-o'!B9</f>
        <v>Esportazioni</v>
      </c>
      <c r="C7" s="34">
        <f>'[2]naz-o'!D9</f>
        <v>1.8449233480613669</v>
      </c>
      <c r="D7" s="34">
        <f>'[2]naz-o'!E9</f>
        <v>-14.174687902680184</v>
      </c>
      <c r="E7" s="34">
        <f>'[2]naz-o'!F9</f>
        <v>13.37578699741011</v>
      </c>
      <c r="F7" s="34">
        <f>'[2]naz-o'!G9</f>
        <v>3.4982476548342412</v>
      </c>
      <c r="G7" s="34">
        <f>'[2]naz-o'!H9</f>
        <v>4.5298875892899826</v>
      </c>
    </row>
    <row r="8" spans="1:7" ht="24" customHeight="1" x14ac:dyDescent="0.35">
      <c r="B8" s="37" t="str">
        <f>'[2]naz-o'!B10</f>
        <v>Domanda interna totale</v>
      </c>
      <c r="C8" s="38">
        <f>'[2]naz-o'!D10</f>
        <v>-0.23514033183790195</v>
      </c>
      <c r="D8" s="38">
        <f>'[2]naz-o'!E10</f>
        <v>-8.4977480384024968</v>
      </c>
      <c r="E8" s="38">
        <f>'[2]naz-o'!F10</f>
        <v>6.8254509805222296</v>
      </c>
      <c r="F8" s="38">
        <f>'[2]naz-o'!G10</f>
        <v>2.6919687470668974</v>
      </c>
      <c r="G8" s="38">
        <f>'[2]naz-o'!H10</f>
        <v>2.6838516056971295</v>
      </c>
    </row>
    <row r="9" spans="1:7" ht="24" customHeight="1" x14ac:dyDescent="0.35">
      <c r="B9" s="33" t="str">
        <f>'[2]naz-o'!B11</f>
        <v>Consumi delle famiglie e Isp</v>
      </c>
      <c r="C9" s="34">
        <f>'[2]naz-o'!D11</f>
        <v>0.21711887231916638</v>
      </c>
      <c r="D9" s="34">
        <f>'[2]naz-o'!E11</f>
        <v>-10.589460722580302</v>
      </c>
      <c r="E9" s="34">
        <f>'[2]naz-o'!F11</f>
        <v>5.179972022110757</v>
      </c>
      <c r="F9" s="34">
        <f>'[2]naz-o'!G11</f>
        <v>2.0136018881234063</v>
      </c>
      <c r="G9" s="34">
        <f>'[2]naz-o'!H11</f>
        <v>2.278784968183456</v>
      </c>
    </row>
    <row r="10" spans="1:7" ht="24" customHeight="1" x14ac:dyDescent="0.35">
      <c r="B10" s="37" t="str">
        <f>'[2]naz-o'!B12</f>
        <v>Consumi collettivi</v>
      </c>
      <c r="C10" s="38">
        <f>'[2]naz-o'!D12</f>
        <v>-0.51821800319357125</v>
      </c>
      <c r="D10" s="38">
        <f>'[2]naz-o'!E12</f>
        <v>0.54263027671177522</v>
      </c>
      <c r="E10" s="38">
        <f>'[2]naz-o'!F12</f>
        <v>0.96285619401388356</v>
      </c>
      <c r="F10" s="38">
        <f>'[2]naz-o'!G12</f>
        <v>1.469730070707076</v>
      </c>
      <c r="G10" s="38">
        <f>'[2]naz-o'!H12</f>
        <v>1.7225409900123445E-2</v>
      </c>
    </row>
    <row r="11" spans="1:7" ht="24" customHeight="1" x14ac:dyDescent="0.35">
      <c r="B11" s="33" t="str">
        <f>'[2]naz-o'!B13</f>
        <v>Investimenti fissi lordi</v>
      </c>
      <c r="C11" s="34">
        <f>'[2]naz-o'!D13</f>
        <v>1.2079047857240566</v>
      </c>
      <c r="D11" s="34">
        <f>'[2]naz-o'!E13</f>
        <v>-9.2359864289158207</v>
      </c>
      <c r="E11" s="34">
        <f>'[2]naz-o'!F13</f>
        <v>17.018416750959673</v>
      </c>
      <c r="F11" s="34">
        <f>'[2]naz-o'!G13</f>
        <v>6.0518098890871785</v>
      </c>
      <c r="G11" s="34">
        <f>'[2]naz-o'!H13</f>
        <v>5.615186609474021</v>
      </c>
    </row>
    <row r="12" spans="1:7" ht="24" customHeight="1" x14ac:dyDescent="0.35">
      <c r="B12" s="37" t="str">
        <f>'[2]naz-o'!B14</f>
        <v xml:space="preserve"> - macchine attrezzature e mezzi trasp.</v>
      </c>
      <c r="C12" s="38">
        <f>'[2]naz-o'!D14</f>
        <v>0.28354873067681918</v>
      </c>
      <c r="D12" s="38">
        <f>'[2]naz-o'!E14</f>
        <v>-10.89812880785772</v>
      </c>
      <c r="E12" s="38">
        <f>'[2]naz-o'!F14</f>
        <v>12.469038039209401</v>
      </c>
      <c r="F12" s="38">
        <f>'[2]naz-o'!G14</f>
        <v>3.792726387497658</v>
      </c>
      <c r="G12" s="38">
        <f>'[2]naz-o'!H14</f>
        <v>5.4314734948476717</v>
      </c>
    </row>
    <row r="13" spans="1:7" ht="24" customHeight="1" x14ac:dyDescent="0.35">
      <c r="B13" s="33" t="str">
        <f>'[2]naz-o'!B15</f>
        <v xml:space="preserve"> - costruzioni</v>
      </c>
      <c r="C13" s="34">
        <f>'[2]naz-o'!D15</f>
        <v>2.385822659496184</v>
      </c>
      <c r="D13" s="34">
        <f>'[2]naz-o'!E15</f>
        <v>-7.0265821482554225</v>
      </c>
      <c r="E13" s="34">
        <f>'[2]naz-o'!F15</f>
        <v>22.283111665495682</v>
      </c>
      <c r="F13" s="34">
        <f>'[2]naz-o'!G15</f>
        <v>8.5627104829860698</v>
      </c>
      <c r="G13" s="34">
        <f>'[2]naz-o'!H15</f>
        <v>5.8130810615466322</v>
      </c>
    </row>
    <row r="14" spans="1:7" ht="24" customHeight="1" x14ac:dyDescent="0.35">
      <c r="B14" s="37" t="str">
        <f>'[2]naz-o'!B16</f>
        <v>Occupazione (a)</v>
      </c>
      <c r="C14" s="38">
        <f>'[2]naz-o'!D16</f>
        <v>4.8808239576936252E-2</v>
      </c>
      <c r="D14" s="38">
        <f>'[2]naz-o'!E16</f>
        <v>-10.288646382287626</v>
      </c>
      <c r="E14" s="38">
        <f>'[2]naz-o'!F16</f>
        <v>7.5632289542775011</v>
      </c>
      <c r="F14" s="38">
        <f>'[2]naz-o'!G16</f>
        <v>1.5036827292769894</v>
      </c>
      <c r="G14" s="38">
        <f>'[2]naz-o'!H16</f>
        <v>2.4219826469484174</v>
      </c>
    </row>
    <row r="15" spans="1:7" ht="24" customHeight="1" x14ac:dyDescent="0.35">
      <c r="B15" s="33" t="str">
        <f>'[2]naz-o'!B17</f>
        <v>Disoccupazione (b)</v>
      </c>
      <c r="C15" s="34">
        <f>'[2]naz-o'!D17</f>
        <v>9.864512234484776</v>
      </c>
      <c r="D15" s="34">
        <f>'[2]naz-o'!E17</f>
        <v>9.3285719434138503</v>
      </c>
      <c r="E15" s="34">
        <f>'[2]naz-o'!F17</f>
        <v>9.4938465000000001</v>
      </c>
      <c r="F15" s="34">
        <f>'[2]naz-o'!G17</f>
        <v>9.8930362499999998</v>
      </c>
      <c r="G15" s="34">
        <f>'[2]naz-o'!H17</f>
        <v>9.8650334999999991</v>
      </c>
    </row>
    <row r="16" spans="1:7" ht="24" customHeight="1" x14ac:dyDescent="0.35">
      <c r="B16" s="37" t="str">
        <f>'[2]naz-o'!B18</f>
        <v>Prezzi al consumo</v>
      </c>
      <c r="C16" s="38">
        <f>'[2]naz-o'!D18</f>
        <v>0.61124694376528677</v>
      </c>
      <c r="D16" s="38">
        <f>'[2]naz-o'!E18</f>
        <v>-0.13770757391656785</v>
      </c>
      <c r="E16" s="38">
        <f>'[2]naz-o'!F18</f>
        <v>1.873799480856575</v>
      </c>
      <c r="F16" s="38">
        <f>'[2]naz-o'!G18</f>
        <v>5.0499792897556794</v>
      </c>
      <c r="G16" s="38">
        <f>'[2]naz-o'!H18</f>
        <v>1.8470610947479038</v>
      </c>
    </row>
    <row r="17" spans="2:7" ht="24" customHeight="1" x14ac:dyDescent="0.35">
      <c r="B17" s="33" t="str">
        <f>'[2]naz-o'!B19</f>
        <v>Saldo c. cor. Bil Pag (c)</v>
      </c>
      <c r="C17" s="34">
        <f>'[2]naz-o'!D19</f>
        <v>3.1251508816889952</v>
      </c>
      <c r="D17" s="34">
        <f>'[2]naz-o'!E19</f>
        <v>3.7246320229235463</v>
      </c>
      <c r="E17" s="34">
        <f>'[2]naz-o'!F19</f>
        <v>3.2586411550450163</v>
      </c>
      <c r="F17" s="34">
        <f>'[2]naz-o'!G19</f>
        <v>0.6243659895173449</v>
      </c>
      <c r="G17" s="34">
        <f>'[2]naz-o'!H19</f>
        <v>0.90006887043937955</v>
      </c>
    </row>
    <row r="18" spans="2:7" ht="24" customHeight="1" x14ac:dyDescent="0.35">
      <c r="B18" s="37" t="str">
        <f>'[2]naz-o'!B20</f>
        <v>Avanzo primario (c)</v>
      </c>
      <c r="C18" s="38">
        <f>'[2]naz-o'!D20</f>
        <v>1.8196811786764835</v>
      </c>
      <c r="D18" s="38">
        <f>'[2]naz-o'!E20</f>
        <v>-6.1428667549053824</v>
      </c>
      <c r="E18" s="38">
        <f>'[2]naz-o'!F20</f>
        <v>-3.6259946605281499</v>
      </c>
      <c r="F18" s="38">
        <f>'[2]naz-o'!G20</f>
        <v>-2.4504948672508959</v>
      </c>
      <c r="G18" s="38">
        <f>'[2]naz-o'!H20</f>
        <v>-0.93148565729630128</v>
      </c>
    </row>
    <row r="19" spans="2:7" ht="24" customHeight="1" x14ac:dyDescent="0.35">
      <c r="B19" s="33" t="str">
        <f>'[2]naz-o'!B21</f>
        <v>Indebitamento A. P. (c)</v>
      </c>
      <c r="C19" s="34">
        <f>'[2]naz-o'!D21</f>
        <v>1.5402526045442768</v>
      </c>
      <c r="D19" s="34">
        <f>'[2]naz-o'!E21</f>
        <v>9.6047486072323274</v>
      </c>
      <c r="E19" s="34">
        <f>'[2]naz-o'!F21</f>
        <v>7.1585387296588499</v>
      </c>
      <c r="F19" s="34">
        <f>'[2]naz-o'!G21</f>
        <v>5.829859443380121</v>
      </c>
      <c r="G19" s="34">
        <f>'[2]naz-o'!H21</f>
        <v>4.2220843389861393</v>
      </c>
    </row>
    <row r="20" spans="2:7" ht="24" customHeight="1" x14ac:dyDescent="0.35">
      <c r="B20" s="37" t="str">
        <f>'[2]naz-o'!B22</f>
        <v>Debito A. Pubbliche (c)</v>
      </c>
      <c r="C20" s="38">
        <f>'[2]naz-o'!D22</f>
        <v>134.13871907905113</v>
      </c>
      <c r="D20" s="38">
        <f>'[2]naz-o'!E22</f>
        <v>155.31267296362128</v>
      </c>
      <c r="E20" s="38">
        <f>'[2]naz-o'!F22</f>
        <v>150.36876431252978</v>
      </c>
      <c r="F20" s="38">
        <f>'[2]naz-o'!G22</f>
        <v>148.96338463326262</v>
      </c>
      <c r="G20" s="38">
        <f>'[2]naz-o'!H22</f>
        <v>146.84838809234415</v>
      </c>
    </row>
    <row r="21" spans="2:7" ht="3.9" customHeight="1" thickBot="1" x14ac:dyDescent="0.25">
      <c r="B21" s="58"/>
      <c r="C21" s="58"/>
      <c r="D21" s="58"/>
      <c r="E21" s="58"/>
      <c r="F21" s="58"/>
      <c r="G21" s="58"/>
    </row>
    <row r="22" spans="2:7" ht="7.95" customHeight="1" x14ac:dyDescent="0.2"/>
    <row r="23" spans="2:7" x14ac:dyDescent="0.2">
      <c r="B23" s="59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M27" sqref="M27"/>
    </sheetView>
  </sheetViews>
  <sheetFormatPr defaultColWidth="1.85546875" defaultRowHeight="8.1" customHeight="1" x14ac:dyDescent="0.2"/>
  <sheetData>
    <row r="1" spans="1:1" ht="22.95" x14ac:dyDescent="0.4">
      <c r="A1" s="31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>
      <selection activeCell="M27" sqref="M27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7" customHeight="1" x14ac:dyDescent="0.35">
      <c r="A6" s="37" t="s">
        <v>26</v>
      </c>
      <c r="B6" s="38">
        <f>[1]erdb!$C$21</f>
        <v>-9.3260019705686084</v>
      </c>
      <c r="C6" s="38">
        <f>[1]erdb!$C$22</f>
        <v>7.2780463148543362</v>
      </c>
      <c r="D6" s="38">
        <f>[1]erdb!$C$23</f>
        <v>2.3820090958338147</v>
      </c>
      <c r="E6" s="38">
        <f>[1]erdb!$C$24</f>
        <v>2.7473660670530364</v>
      </c>
      <c r="F6" s="38"/>
      <c r="G6" s="38">
        <f>[1]itdb!$C$21</f>
        <v>-9.0256689277567794</v>
      </c>
      <c r="H6" s="38">
        <f>[1]itdb!$C$22</f>
        <v>6.6437901896619245</v>
      </c>
      <c r="I6" s="38">
        <f>[1]itdb!$C$23</f>
        <v>2.2492564774268864</v>
      </c>
      <c r="J6" s="38">
        <f>[1]itdb!$C$24</f>
        <v>2.5477475805607108</v>
      </c>
    </row>
    <row r="7" spans="1:10" ht="27" customHeight="1" x14ac:dyDescent="0.35">
      <c r="A7" s="33" t="s">
        <v>25</v>
      </c>
      <c r="B7" s="34">
        <f>[1]erdb!$F$21</f>
        <v>-9.4624445039629297</v>
      </c>
      <c r="C7" s="34">
        <f>[1]erdb!$F$22</f>
        <v>7.6413777682612816</v>
      </c>
      <c r="D7" s="34">
        <f>[1]erdb!$F$23</f>
        <v>3.1005615138387732</v>
      </c>
      <c r="E7" s="34">
        <f>[1]erdb!$F$24</f>
        <v>3.0491528163919979</v>
      </c>
      <c r="F7" s="34"/>
      <c r="G7" s="34">
        <f>[1]itdb!$F$21</f>
        <v>-8.8196488456846573</v>
      </c>
      <c r="H7" s="34">
        <f>[1]itdb!$F$22</f>
        <v>6.5240691981578225</v>
      </c>
      <c r="I7" s="34">
        <f>[1]itdb!$F$23</f>
        <v>2.7802199692341878</v>
      </c>
      <c r="J7" s="34">
        <f>[1]itdb!$F$24</f>
        <v>2.7288055519797183</v>
      </c>
    </row>
    <row r="8" spans="1:10" ht="27" customHeight="1" x14ac:dyDescent="0.35">
      <c r="A8" s="37" t="s">
        <v>130</v>
      </c>
      <c r="B8" s="38">
        <f>[1]erdb!$J$21</f>
        <v>-11.997708727418054</v>
      </c>
      <c r="C8" s="38">
        <f>[1]erdb!$J$22</f>
        <v>5.5283875456586529</v>
      </c>
      <c r="D8" s="38">
        <f>[1]erdb!$J$23</f>
        <v>2.2402433360276142</v>
      </c>
      <c r="E8" s="38">
        <f>[1]erdb!$J$24</f>
        <v>2.7771951200393552</v>
      </c>
      <c r="F8" s="38"/>
      <c r="G8" s="38">
        <f>[1]itdb!$J$21</f>
        <v>-11.462173680626165</v>
      </c>
      <c r="H8" s="38">
        <f>[1]itdb!$J$22</f>
        <v>5.3613033710263602</v>
      </c>
      <c r="I8" s="38">
        <f>[1]itdb!$J$23</f>
        <v>2.0733977345922971</v>
      </c>
      <c r="J8" s="38">
        <f>[1]itdb!$J$24</f>
        <v>2.6045358201239432</v>
      </c>
    </row>
    <row r="9" spans="1:10" ht="27" customHeight="1" x14ac:dyDescent="0.35">
      <c r="A9" s="33" t="s">
        <v>131</v>
      </c>
      <c r="B9" s="34">
        <f>[1]erdb!$L$21</f>
        <v>9.9750252084751523E-3</v>
      </c>
      <c r="C9" s="34">
        <f>[1]erdb!$L$22</f>
        <v>0.85119307249812426</v>
      </c>
      <c r="D9" s="34">
        <f>[1]erdb!$L$23</f>
        <v>1.5453502202185776</v>
      </c>
      <c r="E9" s="34">
        <f>[1]erdb!$L$24</f>
        <v>1.8489410177346954E-2</v>
      </c>
      <c r="F9" s="34"/>
      <c r="G9" s="34">
        <f>[1]itdb!$L$21</f>
        <v>1.2560962794561092E-3</v>
      </c>
      <c r="H9" s="34">
        <f>[1]itdb!$L$22</f>
        <v>0.67583258223802289</v>
      </c>
      <c r="I9" s="34">
        <f>[1]itdb!$L$23</f>
        <v>1.5775275556358936</v>
      </c>
      <c r="J9" s="34">
        <f>[1]itdb!$L$24</f>
        <v>4.02780655302859E-2</v>
      </c>
    </row>
    <row r="10" spans="1:10" ht="27" customHeight="1" x14ac:dyDescent="0.35">
      <c r="A10" s="37" t="s">
        <v>30</v>
      </c>
      <c r="B10" s="38">
        <f>[1]erdb!$K$21</f>
        <v>-9.1210982006714847</v>
      </c>
      <c r="C10" s="38">
        <f>[1]erdb!$K$22</f>
        <v>19.773202892013209</v>
      </c>
      <c r="D10" s="38">
        <f>[1]erdb!$K$23</f>
        <v>6.4805021962027087</v>
      </c>
      <c r="E10" s="38">
        <f>[1]erdb!$K$24</f>
        <v>5.8324209559221574</v>
      </c>
      <c r="F10" s="38"/>
      <c r="G10" s="38">
        <f>[1]itdb!$K$21</f>
        <v>-9.0831933645563971</v>
      </c>
      <c r="H10" s="38">
        <f>[1]itdb!$K$22</f>
        <v>17.027156255746956</v>
      </c>
      <c r="I10" s="38">
        <f>[1]itdb!$K$23</f>
        <v>6.0518098890871785</v>
      </c>
      <c r="J10" s="38">
        <f>[1]itdb!$K$24</f>
        <v>5.615186609474021</v>
      </c>
    </row>
    <row r="11" spans="1:10" ht="27" customHeight="1" x14ac:dyDescent="0.35">
      <c r="A11" s="33" t="s">
        <v>132</v>
      </c>
      <c r="B11" s="34">
        <f>[1]erdb!$H$21</f>
        <v>-4.0051643920081421</v>
      </c>
      <c r="C11" s="34">
        <f>[1]erdb!$H$22</f>
        <v>13.783463221503123</v>
      </c>
      <c r="D11" s="34">
        <f>[1]erdb!$H$23</f>
        <v>4.4881269748929364</v>
      </c>
      <c r="E11" s="34">
        <f>[1]erdb!$H$24</f>
        <v>4.2509321772370434</v>
      </c>
      <c r="F11" s="34"/>
      <c r="G11" s="34">
        <f>[1]itdb!$H$21</f>
        <v>-7.2163597961650954</v>
      </c>
      <c r="H11" s="34">
        <f>[1]itdb!$H$22</f>
        <v>12.16545746260087</v>
      </c>
      <c r="I11" s="34">
        <f>[1]itdb!$H$23</f>
        <v>4.8549028679525819</v>
      </c>
      <c r="J11" s="34">
        <f>[1]itdb!$H$24</f>
        <v>4.5936644627494028</v>
      </c>
    </row>
    <row r="12" spans="1:10" ht="27" customHeight="1" x14ac:dyDescent="0.35">
      <c r="A12" s="37" t="s">
        <v>133</v>
      </c>
      <c r="B12" s="38">
        <f>[1]erdb!$I$21</f>
        <v>-6.5554504765741655</v>
      </c>
      <c r="C12" s="38">
        <f>[1]erdb!$I$22</f>
        <v>11.478687939150078</v>
      </c>
      <c r="D12" s="38">
        <f>[1]erdb!$I$23</f>
        <v>3.4149424846398047</v>
      </c>
      <c r="E12" s="38">
        <f>[1]erdb!$I$24</f>
        <v>3.4675122294919758</v>
      </c>
      <c r="F12" s="38"/>
      <c r="G12" s="38">
        <f>[1]itdb!$I$21</f>
        <v>-8.7198490824693771</v>
      </c>
      <c r="H12" s="38">
        <f>[1]itdb!$I$22</f>
        <v>12.336458112520976</v>
      </c>
      <c r="I12" s="38">
        <f>[1]itdb!$I$23</f>
        <v>3.28163697440087</v>
      </c>
      <c r="J12" s="38">
        <f>[1]itdb!$I$24</f>
        <v>3.3533936987053981</v>
      </c>
    </row>
    <row r="13" spans="1:10" ht="27" customHeight="1" x14ac:dyDescent="0.35">
      <c r="A13" s="60" t="s">
        <v>134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27" customHeight="1" x14ac:dyDescent="0.35">
      <c r="A14" s="37" t="s">
        <v>58</v>
      </c>
      <c r="B14" s="38">
        <f>[1]erdb!$R$21</f>
        <v>-3.5284732449680889</v>
      </c>
      <c r="C14" s="38">
        <f>[1]erdb!$R$22</f>
        <v>-2.3634527781036252</v>
      </c>
      <c r="D14" s="38">
        <f>[1]erdb!$R$23</f>
        <v>4.8913510375347968E-2</v>
      </c>
      <c r="E14" s="38">
        <f>[1]erdb!$R$24</f>
        <v>0.64765497381451542</v>
      </c>
      <c r="F14" s="38"/>
      <c r="G14" s="38">
        <f>[1]itdb!$R$21</f>
        <v>-4.7383271138618399</v>
      </c>
      <c r="H14" s="38">
        <f>[1]itdb!$R$22</f>
        <v>-0.78664424571326386</v>
      </c>
      <c r="I14" s="38">
        <f>[1]itdb!$R$23</f>
        <v>-0.73097566142998893</v>
      </c>
      <c r="J14" s="38">
        <f>[1]itdb!$R$24</f>
        <v>1.1229160323930953</v>
      </c>
    </row>
    <row r="15" spans="1:10" ht="27" customHeight="1" x14ac:dyDescent="0.35">
      <c r="A15" s="33" t="s">
        <v>59</v>
      </c>
      <c r="B15" s="34">
        <f>[1]erdb!$S$21</f>
        <v>-11.219079692055335</v>
      </c>
      <c r="C15" s="34">
        <f>[1]erdb!$S$22</f>
        <v>11.859477762842751</v>
      </c>
      <c r="D15" s="34">
        <f>[1]erdb!$S$23</f>
        <v>-1.7091213338704669E-2</v>
      </c>
      <c r="E15" s="34">
        <f>[1]erdb!$S$24</f>
        <v>2.6772507304448467</v>
      </c>
      <c r="F15" s="34"/>
      <c r="G15" s="34">
        <f>[1]itdb!$S$21</f>
        <v>-11.150132241309919</v>
      </c>
      <c r="H15" s="34">
        <f>[1]itdb!$S$22</f>
        <v>11.868942435869002</v>
      </c>
      <c r="I15" s="34">
        <f>[1]itdb!$S$23</f>
        <v>-0.60110155841757162</v>
      </c>
      <c r="J15" s="34">
        <f>[1]itdb!$S$24</f>
        <v>2.4041241256944845</v>
      </c>
    </row>
    <row r="16" spans="1:10" ht="27" customHeight="1" x14ac:dyDescent="0.35">
      <c r="A16" s="37" t="s">
        <v>60</v>
      </c>
      <c r="B16" s="38">
        <f>[1]erdb!$T$21</f>
        <v>-5.0235983981693373</v>
      </c>
      <c r="C16" s="38">
        <f>[1]erdb!$T$22</f>
        <v>22.055725108968339</v>
      </c>
      <c r="D16" s="38">
        <f>[1]erdb!$T$23</f>
        <v>8.635256744103593</v>
      </c>
      <c r="E16" s="38">
        <f>[1]erdb!$T$24</f>
        <v>5.8526597732193153</v>
      </c>
      <c r="F16" s="38"/>
      <c r="G16" s="38">
        <f>[1]itdb!$T$21</f>
        <v>-6.3447614241791239</v>
      </c>
      <c r="H16" s="38">
        <f>[1]itdb!$T$22</f>
        <v>21.269494204013117</v>
      </c>
      <c r="I16" s="38">
        <f>[1]itdb!$T$23</f>
        <v>8.5556619828572877</v>
      </c>
      <c r="J16" s="38">
        <f>[1]itdb!$T$24</f>
        <v>5.8139636233557335</v>
      </c>
    </row>
    <row r="17" spans="1:10" ht="27" customHeight="1" x14ac:dyDescent="0.35">
      <c r="A17" s="33" t="s">
        <v>61</v>
      </c>
      <c r="B17" s="34">
        <f>[1]erdb!$U$21</f>
        <v>-8.6759216703678135</v>
      </c>
      <c r="C17" s="34">
        <f>[1]erdb!$U$22</f>
        <v>4.7179348973394486</v>
      </c>
      <c r="D17" s="34">
        <f>[1]erdb!$U$23</f>
        <v>3.0141419633628042</v>
      </c>
      <c r="E17" s="34">
        <f>[1]erdb!$U$24</f>
        <v>2.5119252863022856</v>
      </c>
      <c r="F17" s="34"/>
      <c r="G17" s="34">
        <f>[1]itdb!$U$21</f>
        <v>-8.4895667734943618</v>
      </c>
      <c r="H17" s="34">
        <f>[1]itdb!$U$22</f>
        <v>4.492210882210923</v>
      </c>
      <c r="I17" s="34">
        <f>[1]itdb!$U$23</f>
        <v>2.6342299552108095</v>
      </c>
      <c r="J17" s="34">
        <f>[1]itdb!$U$24</f>
        <v>2.2925356163194355</v>
      </c>
    </row>
    <row r="18" spans="1:10" ht="27" customHeight="1" x14ac:dyDescent="0.35">
      <c r="A18" s="37" t="s">
        <v>62</v>
      </c>
      <c r="B18" s="38">
        <f>[1]erdb!$V$21</f>
        <v>-9.1111552006348902</v>
      </c>
      <c r="C18" s="38">
        <f>[1]erdb!$V$22</f>
        <v>7.1800014393903933</v>
      </c>
      <c r="D18" s="38">
        <f>[1]erdb!$V$23</f>
        <v>2.3560887808914632</v>
      </c>
      <c r="E18" s="38">
        <f>[1]erdb!$V$24</f>
        <v>2.684126406822096</v>
      </c>
      <c r="F18" s="38"/>
      <c r="G18" s="38">
        <f>[1]itdb!$V$21</f>
        <v>-8.8412942073394341</v>
      </c>
      <c r="H18" s="38">
        <f>[1]itdb!$V$22</f>
        <v>6.5504708927822453</v>
      </c>
      <c r="I18" s="38">
        <f>[1]itdb!$V$23</f>
        <v>2.2065668718830755</v>
      </c>
      <c r="J18" s="38">
        <f>[1]itdb!$V$24</f>
        <v>2.4826716644361424</v>
      </c>
    </row>
    <row r="19" spans="1:10" ht="3.9" customHeight="1" thickBot="1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</row>
    <row r="20" spans="1:10" ht="3" customHeight="1" x14ac:dyDescent="0.2"/>
    <row r="21" spans="1:10" ht="15" customHeight="1" x14ac:dyDescent="0.2">
      <c r="A21" s="4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>
      <selection activeCell="M27" sqref="M27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2.95" customHeight="1" x14ac:dyDescent="0.35">
      <c r="A6" s="60" t="s">
        <v>16</v>
      </c>
      <c r="B6" s="61"/>
      <c r="C6" s="61"/>
      <c r="D6" s="61"/>
      <c r="E6" s="61"/>
      <c r="F6" s="62"/>
      <c r="G6" s="61"/>
      <c r="H6" s="61"/>
      <c r="I6" s="61"/>
      <c r="J6" s="61"/>
    </row>
    <row r="7" spans="1:10" ht="22.95" customHeight="1" x14ac:dyDescent="0.35">
      <c r="A7" s="37" t="s">
        <v>58</v>
      </c>
      <c r="B7" s="38">
        <f>[1]erdb!$AJ$21</f>
        <v>0.7583686021152003</v>
      </c>
      <c r="C7" s="38">
        <f>[1]erdb!$AJ$22</f>
        <v>-2.890504217013401</v>
      </c>
      <c r="D7" s="38">
        <f>[1]erdb!$AJ$23</f>
        <v>-6.5142647775760292</v>
      </c>
      <c r="E7" s="38">
        <f>[1]erdb!$AJ$24</f>
        <v>-0.96328888669796608</v>
      </c>
      <c r="F7" s="63"/>
      <c r="G7" s="38">
        <f>[1]itdb!$AJ$21</f>
        <v>-2.0432692307692291</v>
      </c>
      <c r="H7" s="38">
        <f>[1]itdb!$AJ$22</f>
        <v>2.9693251533742249</v>
      </c>
      <c r="I7" s="38">
        <f>[1]itdb!$AJ$23</f>
        <v>-5.2406557832856642</v>
      </c>
      <c r="J7" s="38">
        <f>[1]itdb!$AJ$24</f>
        <v>0.42369175422534155</v>
      </c>
    </row>
    <row r="8" spans="1:10" ht="22.95" customHeight="1" x14ac:dyDescent="0.35">
      <c r="A8" s="33" t="s">
        <v>59</v>
      </c>
      <c r="B8" s="34">
        <f>[1]erdb!$AK$21</f>
        <v>-11.574181146128193</v>
      </c>
      <c r="C8" s="34">
        <f>[1]erdb!$AK$22</f>
        <v>12.015910564683697</v>
      </c>
      <c r="D8" s="34">
        <f>[1]erdb!$AK$23</f>
        <v>0.17382102883733985</v>
      </c>
      <c r="E8" s="34">
        <f>[1]erdb!$AK$24</f>
        <v>1.782928181193788</v>
      </c>
      <c r="F8" s="62"/>
      <c r="G8" s="34">
        <f>[1]itdb!$AK$21</f>
        <v>-10.747825161616431</v>
      </c>
      <c r="H8" s="34">
        <f>[1]itdb!$AK$22</f>
        <v>10.402694566156967</v>
      </c>
      <c r="I8" s="34">
        <f>[1]itdb!$AK$23</f>
        <v>-0.36564261080253013</v>
      </c>
      <c r="J8" s="34">
        <f>[1]itdb!$AK$24</f>
        <v>1.3687969260901545</v>
      </c>
    </row>
    <row r="9" spans="1:10" ht="22.95" customHeight="1" x14ac:dyDescent="0.35">
      <c r="A9" s="37" t="s">
        <v>60</v>
      </c>
      <c r="B9" s="38">
        <f>[1]erdb!$AL$21</f>
        <v>-7.520598370329945</v>
      </c>
      <c r="C9" s="38">
        <f>[1]erdb!$AL$22</f>
        <v>21.415159883424973</v>
      </c>
      <c r="D9" s="38">
        <f>[1]erdb!$AL$23</f>
        <v>1.2542059437407493</v>
      </c>
      <c r="E9" s="38">
        <f>[1]erdb!$AL$24</f>
        <v>2.6504230396485973</v>
      </c>
      <c r="F9" s="63"/>
      <c r="G9" s="38">
        <f>[1]itdb!$AL$21</f>
        <v>-8.7836931741987367</v>
      </c>
      <c r="H9" s="38">
        <f>[1]itdb!$AL$22</f>
        <v>18.920905615995288</v>
      </c>
      <c r="I9" s="38">
        <f>[1]itdb!$AL$23</f>
        <v>0.88988116394430605</v>
      </c>
      <c r="J9" s="38">
        <f>[1]itdb!$AL$24</f>
        <v>2.3104683054785413</v>
      </c>
    </row>
    <row r="10" spans="1:10" ht="22.95" customHeight="1" x14ac:dyDescent="0.35">
      <c r="A10" s="33" t="s">
        <v>61</v>
      </c>
      <c r="B10" s="34">
        <f>[1]erdb!$AM$21</f>
        <v>-11.132905421098382</v>
      </c>
      <c r="C10" s="34">
        <f>[1]erdb!$AM$22</f>
        <v>5.9176249929064229</v>
      </c>
      <c r="D10" s="34">
        <f>[1]erdb!$AM$23</f>
        <v>2.7006156830383654</v>
      </c>
      <c r="E10" s="34">
        <f>[1]erdb!$AM$24</f>
        <v>2.980359426243484</v>
      </c>
      <c r="F10" s="62"/>
      <c r="G10" s="34">
        <f>[1]itdb!$AM$21</f>
        <v>-10.901720667857241</v>
      </c>
      <c r="H10" s="34">
        <f>[1]itdb!$AM$22</f>
        <v>6.3300160350225232</v>
      </c>
      <c r="I10" s="34">
        <f>[1]itdb!$AM$23</f>
        <v>2.4855374064576496</v>
      </c>
      <c r="J10" s="34">
        <f>[1]itdb!$AM$24</f>
        <v>2.7987496797210021</v>
      </c>
    </row>
    <row r="11" spans="1:10" ht="22.95" customHeight="1" x14ac:dyDescent="0.35">
      <c r="A11" s="37" t="s">
        <v>62</v>
      </c>
      <c r="B11" s="38">
        <f>[1]erdb!$AN$21</f>
        <v>-10.499858893136393</v>
      </c>
      <c r="C11" s="38">
        <f>[1]erdb!$AN$22</f>
        <v>7.6513800638080331</v>
      </c>
      <c r="D11" s="38">
        <f>[1]erdb!$AN$23</f>
        <v>1.6567734834435743</v>
      </c>
      <c r="E11" s="38">
        <f>[1]erdb!$AN$24</f>
        <v>2.5459394126598145</v>
      </c>
      <c r="F11" s="63"/>
      <c r="G11" s="38">
        <f>[1]itdb!$AN$21</f>
        <v>-10.288853534851338</v>
      </c>
      <c r="H11" s="38">
        <f>[1]itdb!$AN$22</f>
        <v>7.5623227760998279</v>
      </c>
      <c r="I11" s="38">
        <f>[1]itdb!$AN$23</f>
        <v>1.5037088673150345</v>
      </c>
      <c r="J11" s="38">
        <f>[1]itdb!$AN$24</f>
        <v>2.4219889205443934</v>
      </c>
    </row>
    <row r="12" spans="1:10" ht="22.95" customHeight="1" x14ac:dyDescent="0.35">
      <c r="A12" s="60" t="s">
        <v>48</v>
      </c>
      <c r="B12" s="34"/>
      <c r="C12" s="34"/>
      <c r="D12" s="34"/>
      <c r="E12" s="34"/>
      <c r="F12" s="33"/>
      <c r="G12" s="34"/>
      <c r="H12" s="34"/>
      <c r="I12" s="34"/>
      <c r="J12" s="34"/>
    </row>
    <row r="13" spans="1:10" ht="22.95" customHeight="1" x14ac:dyDescent="0.35">
      <c r="A13" s="37" t="s">
        <v>38</v>
      </c>
      <c r="B13" s="38">
        <f>[1]erdb!$AC$21</f>
        <v>-2.5927213075537026</v>
      </c>
      <c r="C13" s="38">
        <f>[1]erdb!$AC$22</f>
        <v>0.15858250934261964</v>
      </c>
      <c r="D13" s="38">
        <f>[1]erdb!$AC$23</f>
        <v>0.93621575123763456</v>
      </c>
      <c r="E13" s="38">
        <f>[1]erdb!$AC$24</f>
        <v>1.0550459538439583</v>
      </c>
      <c r="F13" s="37"/>
      <c r="G13" s="38">
        <f>[1]itdb!$AC$21</f>
        <v>-3.7555009798959205</v>
      </c>
      <c r="H13" s="38">
        <f>[1]itdb!$AC$22</f>
        <v>0.95039955359572659</v>
      </c>
      <c r="I13" s="38">
        <f>[1]itdb!$AC$23</f>
        <v>1.0693629730399445</v>
      </c>
      <c r="J13" s="38">
        <f>[1]itdb!$AC$24</f>
        <v>1.1118687043399023</v>
      </c>
    </row>
    <row r="14" spans="1:10" ht="22.95" customHeight="1" x14ac:dyDescent="0.35">
      <c r="A14" s="33" t="s">
        <v>37</v>
      </c>
      <c r="B14" s="34">
        <f>[1]erdb!$AB$21</f>
        <v>-2.9503650521319869</v>
      </c>
      <c r="C14" s="34">
        <f>[1]erdb!$AB$22</f>
        <v>0.62074146952511011</v>
      </c>
      <c r="D14" s="34">
        <f>[1]erdb!$AB$23</f>
        <v>0.77552115999302007</v>
      </c>
      <c r="E14" s="34">
        <f>[1]erdb!$AB$24</f>
        <v>1.275450762086705</v>
      </c>
      <c r="F14" s="33"/>
      <c r="G14" s="34">
        <f>[1]itdb!$AB$21</f>
        <v>-3.1335618550109801</v>
      </c>
      <c r="H14" s="34">
        <f>[1]itdb!$AB$22</f>
        <v>0.75361205918671459</v>
      </c>
      <c r="I14" s="34">
        <f>[1]itdb!$AB$23</f>
        <v>0.6237088673150426</v>
      </c>
      <c r="J14" s="34">
        <f>[1]itdb!$AB$24</f>
        <v>1.1519889205444001</v>
      </c>
    </row>
    <row r="15" spans="1:10" ht="22.95" customHeight="1" x14ac:dyDescent="0.35">
      <c r="A15" s="37" t="s">
        <v>54</v>
      </c>
      <c r="B15" s="38">
        <f>[1]erdb!$AO$21</f>
        <v>72.453171462682093</v>
      </c>
      <c r="C15" s="38">
        <f>[1]erdb!$AO$22</f>
        <v>72.40805618552838</v>
      </c>
      <c r="D15" s="38">
        <f>[1]erdb!$AO$23</f>
        <v>73.039325407885443</v>
      </c>
      <c r="E15" s="38">
        <f>[1]erdb!$AO$24</f>
        <v>73.753303554980974</v>
      </c>
      <c r="F15" s="37"/>
      <c r="G15" s="38">
        <f>[1]itdb!$AO$21</f>
        <v>63.377973137534823</v>
      </c>
      <c r="H15" s="38">
        <f>[1]itdb!$AO$22</f>
        <v>64.342459067242345</v>
      </c>
      <c r="I15" s="38">
        <f>[1]itdb!$AO$23</f>
        <v>65.293622104524971</v>
      </c>
      <c r="J15" s="38">
        <f>[1]itdb!$AO$24</f>
        <v>66.293029819166435</v>
      </c>
    </row>
    <row r="16" spans="1:10" ht="22.95" customHeight="1" x14ac:dyDescent="0.35">
      <c r="A16" s="33" t="s">
        <v>55</v>
      </c>
      <c r="B16" s="34">
        <f>[1]erdb!$AP$21</f>
        <v>68.201310315481066</v>
      </c>
      <c r="C16" s="34">
        <f>[1]erdb!$AP$22</f>
        <v>68.473346045974296</v>
      </c>
      <c r="D16" s="34">
        <f>[1]erdb!$AP$23</f>
        <v>68.960348841202162</v>
      </c>
      <c r="E16" s="34">
        <f>[1]erdb!$AP$24</f>
        <v>69.786329275893848</v>
      </c>
      <c r="F16" s="33"/>
      <c r="G16" s="34">
        <f>[1]itdb!$AP$21</f>
        <v>57.470792638959665</v>
      </c>
      <c r="H16" s="34">
        <f>[1]itdb!$AP$22</f>
        <v>58.23164762589181</v>
      </c>
      <c r="I16" s="34">
        <f>[1]itdb!$AP$23</f>
        <v>58.831913939602686</v>
      </c>
      <c r="J16" s="34">
        <f>[1]itdb!$AP$24</f>
        <v>59.756117667840847</v>
      </c>
    </row>
    <row r="17" spans="1:10" ht="22.95" customHeight="1" x14ac:dyDescent="0.35">
      <c r="A17" s="37" t="s">
        <v>42</v>
      </c>
      <c r="B17" s="38">
        <f>[1]erdb!$AQ$21</f>
        <v>5.868426545539152</v>
      </c>
      <c r="C17" s="38">
        <f>[1]erdb!$AQ$22</f>
        <v>5.4340778455263656</v>
      </c>
      <c r="D17" s="38">
        <f>[1]erdb!$AQ$23</f>
        <v>5.5846306683480291</v>
      </c>
      <c r="E17" s="38">
        <f>[1]erdb!$AQ$24</f>
        <v>5.3787072414049213</v>
      </c>
      <c r="F17" s="37"/>
      <c r="G17" s="38">
        <f>[1]itdb!$AQ$21</f>
        <v>9.3205576103801153</v>
      </c>
      <c r="H17" s="38">
        <f>[1]itdb!$AQ$22</f>
        <v>9.4973234314285513</v>
      </c>
      <c r="I17" s="38">
        <f>[1]itdb!$AQ$23</f>
        <v>9.8963849096594494</v>
      </c>
      <c r="J17" s="38">
        <f>[1]itdb!$AQ$24</f>
        <v>9.8606326625241341</v>
      </c>
    </row>
    <row r="18" spans="1:10" ht="22.95" customHeight="1" x14ac:dyDescent="0.35">
      <c r="A18" s="60" t="s">
        <v>18</v>
      </c>
      <c r="B18" s="34"/>
      <c r="C18" s="34"/>
      <c r="D18" s="34"/>
      <c r="E18" s="34"/>
      <c r="F18" s="33"/>
      <c r="G18" s="34"/>
      <c r="H18" s="34"/>
      <c r="I18" s="34"/>
      <c r="J18" s="34"/>
    </row>
    <row r="19" spans="1:10" ht="22.95" customHeight="1" x14ac:dyDescent="0.35">
      <c r="A19" s="37" t="s">
        <v>135</v>
      </c>
      <c r="B19" s="38">
        <f>[1]erdb!$AR$21</f>
        <v>-3.7243872964437763</v>
      </c>
      <c r="C19" s="38">
        <f>[1]erdb!$AR$22</f>
        <v>4.7458249416444387</v>
      </c>
      <c r="D19" s="38">
        <f>[1]erdb!$AR$23</f>
        <v>3.8321367582917487</v>
      </c>
      <c r="E19" s="38">
        <f>[1]erdb!$AR$24</f>
        <v>4.0753015886423993</v>
      </c>
      <c r="F19" s="37"/>
      <c r="G19" s="38">
        <f>[1]itdb!$AR$21</f>
        <v>-2.6119963799355661</v>
      </c>
      <c r="H19" s="38">
        <f>[1]itdb!$AR$22</f>
        <v>3.6899351659981816</v>
      </c>
      <c r="I19" s="38">
        <f>[1]itdb!$AR$23</f>
        <v>3.5732111905629527</v>
      </c>
      <c r="J19" s="38">
        <f>[1]itdb!$AR$24</f>
        <v>3.8323917318547451</v>
      </c>
    </row>
    <row r="20" spans="1:10" ht="22.95" customHeight="1" x14ac:dyDescent="0.35">
      <c r="A20" s="33" t="s">
        <v>56</v>
      </c>
      <c r="B20" s="34">
        <f>[1]erdb!$AW$21</f>
        <v>120.18018583421438</v>
      </c>
      <c r="C20" s="34">
        <f>[1]erdb!$AW$22</f>
        <v>121.06460464687744</v>
      </c>
      <c r="D20" s="34">
        <f>[1]erdb!$AW$23</f>
        <v>121.37324632717336</v>
      </c>
      <c r="E20" s="34">
        <f>[1]erdb!$AW$24</f>
        <v>121.32258053131564</v>
      </c>
      <c r="F20" s="33"/>
      <c r="G20" s="34">
        <f>[1]itdb!$AS$21</f>
        <v>23.842124941497651</v>
      </c>
      <c r="H20" s="34">
        <f>[1]itdb!$AS$22</f>
        <v>25.545371237285345</v>
      </c>
      <c r="I20" s="34">
        <f>[1]itdb!$AS$23</f>
        <v>26.201259232995554</v>
      </c>
      <c r="J20" s="34">
        <f>[1]itdb!$AS$24</f>
        <v>26.924521036833532</v>
      </c>
    </row>
    <row r="21" spans="1:10" ht="3.9" customHeight="1" thickBo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 ht="3" customHeight="1" x14ac:dyDescent="0.2"/>
    <row r="23" spans="1:10" ht="12" customHeight="1" x14ac:dyDescent="0.2">
      <c r="A23" s="59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2022-04-04T11:13:18Z</cp:lastPrinted>
  <dcterms:created xsi:type="dcterms:W3CDTF">2015-09-18T10:22:16Z</dcterms:created>
  <dcterms:modified xsi:type="dcterms:W3CDTF">2022-04-27T15:05:14Z</dcterms:modified>
</cp:coreProperties>
</file>