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drawings/drawing13.xml" ContentType="application/vnd.openxmlformats-officedocument.drawingml.chartshapes+xml"/>
  <Override PartName="/xl/charts/chart24.xml" ContentType="application/vnd.openxmlformats-officedocument.drawingml.chart+xml"/>
  <Override PartName="/xl/drawings/drawing14.xml" ContentType="application/vnd.openxmlformats-officedocument.drawingml.chartshapes+xml"/>
  <Override PartName="/xl/charts/chart25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drawings/drawing17.xml" ContentType="application/vnd.openxmlformats-officedocument.drawingml.chartshapes+xml"/>
  <Override PartName="/xl/charts/chart27.xml" ContentType="application/vnd.openxmlformats-officedocument.drawingml.chart+xml"/>
  <Override PartName="/xl/drawings/drawing18.xml" ContentType="application/vnd.openxmlformats-officedocument.drawingml.chartshapes+xml"/>
  <Override PartName="/xl/charts/chart28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ml.chartshapes+xml"/>
  <Override PartName="/xl/charts/chart31.xml" ContentType="application/vnd.openxmlformats-officedocument.drawingml.chart+xml"/>
  <Override PartName="/xl/drawings/drawing24.xml" ContentType="application/vnd.openxmlformats-officedocument.drawingml.chartshapes+xml"/>
  <Override PartName="/xl/charts/chart3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33.xml" ContentType="application/vnd.openxmlformats-officedocument.drawingml.chart+xml"/>
  <Override PartName="/xl/drawings/drawing27.xml" ContentType="application/vnd.openxmlformats-officedocument.drawingml.chartshapes+xml"/>
  <Override PartName="/xl/charts/chart34.xml" ContentType="application/vnd.openxmlformats-officedocument.drawingml.chart+xml"/>
  <Override PartName="/xl/drawings/drawing28.xml" ContentType="application/vnd.openxmlformats-officedocument.drawingml.chartshapes+xml"/>
  <Override PartName="/xl/charts/chart3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ml.chartshapes+xml"/>
  <Override PartName="/xl/charts/chart41.xml" ContentType="application/vnd.openxmlformats-officedocument.drawingml.chart+xml"/>
  <Override PartName="/xl/drawings/drawing36.xml" ContentType="application/vnd.openxmlformats-officedocument.drawingml.chartshapes+xml"/>
  <Override PartName="/xl/charts/chart42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43.xml" ContentType="application/vnd.openxmlformats-officedocument.drawingml.chart+xml"/>
  <Override PartName="/xl/drawings/drawing39.xml" ContentType="application/vnd.openxmlformats-officedocument.drawingml.chartshapes+xml"/>
  <Override PartName="/xl/charts/chart44.xml" ContentType="application/vnd.openxmlformats-officedocument.drawingml.chart+xml"/>
  <Override PartName="/xl/drawings/drawing40.xml" ContentType="application/vnd.openxmlformats-officedocument.drawingml.chartshapes+xml"/>
  <Override PartName="/xl/charts/chart45.xml" ContentType="application/vnd.openxmlformats-officedocument.drawingml.chart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46.xml" ContentType="application/vnd.openxmlformats-officedocument.drawingml.chart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47.xml" ContentType="application/vnd.openxmlformats-officedocument.drawingml.chart+xml"/>
  <Override PartName="/xl/drawings/drawing45.xml" ContentType="application/vnd.openxmlformats-officedocument.drawingml.chartshapes+xml"/>
  <Override PartName="/xl/charts/chart48.xml" ContentType="application/vnd.openxmlformats-officedocument.drawingml.chart+xml"/>
  <Override PartName="/xl/drawings/drawing46.xml" ContentType="application/vnd.openxmlformats-officedocument.drawingml.chartshapes+xml"/>
  <Override PartName="/xl/charts/chart49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50.xml" ContentType="application/vnd.openxmlformats-officedocument.drawingml.chart+xml"/>
  <Override PartName="/xl/drawings/drawing49.xml" ContentType="application/vnd.openxmlformats-officedocument.drawingml.chartshapes+xml"/>
  <Override PartName="/xl/charts/chart51.xml" ContentType="application/vnd.openxmlformats-officedocument.drawingml.chart+xml"/>
  <Override PartName="/xl/drawings/drawing50.xml" ContentType="application/vnd.openxmlformats-officedocument.drawingml.chartshapes+xml"/>
  <Override PartName="/xl/charts/chart52.xml" ContentType="application/vnd.openxmlformats-officedocument.drawingml.chart+xml"/>
  <Override PartName="/xl/drawings/drawing51.xml" ContentType="application/vnd.openxmlformats-officedocument.drawingml.chartshapes+xml"/>
  <Override PartName="/xl/drawings/drawing52.xml" ContentType="application/vnd.openxmlformats-officedocument.drawing+xml"/>
  <Override PartName="/xl/charts/chart53.xml" ContentType="application/vnd.openxmlformats-officedocument.drawingml.chart+xml"/>
  <Override PartName="/xl/drawings/drawing53.xml" ContentType="application/vnd.openxmlformats-officedocument.drawingml.chartshapes+xml"/>
  <Override PartName="/xl/charts/chart54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860" yWindow="5760" windowWidth="20772" windowHeight="15552" tabRatio="874" activeTab="1"/>
  </bookViews>
  <sheets>
    <sheet name="cov" sheetId="70" r:id="rId1"/>
    <sheet name="idx" sheetId="123" r:id="rId2"/>
    <sheet name="w" sheetId="167" r:id="rId3"/>
    <sheet name="e" sheetId="139" r:id="rId4"/>
    <sheet name="n1" sheetId="166" r:id="rId5"/>
    <sheet name="n2" sheetId="141" r:id="rId6"/>
    <sheet name="rpil" sheetId="142" r:id="rId7"/>
    <sheet name="rt1" sheetId="143" r:id="rId8"/>
    <sheet name="rt2" sheetId="144" r:id="rId9"/>
    <sheet name="rce" sheetId="145" r:id="rId10"/>
    <sheet name="rva" sheetId="146" r:id="rId11"/>
    <sheet name="rx" sheetId="147" r:id="rId12"/>
    <sheet name="rm" sheetId="148" r:id="rId13"/>
    <sheet name="rul1" sheetId="149" r:id="rId14"/>
    <sheet name="rul2" sheetId="150" r:id="rId15"/>
    <sheet name="rml" sheetId="151" r:id="rId16"/>
    <sheet name="va1" sheetId="154" r:id="rId17"/>
    <sheet name="t1" sheetId="155" r:id="rId18"/>
    <sheet name="t2" sheetId="156" r:id="rId19"/>
    <sheet name="va2" sheetId="157" r:id="rId20"/>
    <sheet name="x" sheetId="158" r:id="rId21"/>
    <sheet name="m" sheetId="159" r:id="rId22"/>
    <sheet name="ul1" sheetId="160" r:id="rId23"/>
    <sheet name="ul2" sheetId="161" r:id="rId24"/>
    <sheet name="ml" sheetId="162" r:id="rId25"/>
    <sheet name="is" sheetId="163" r:id="rId26"/>
    <sheet name="ucer" sheetId="152" r:id="rId27"/>
    <sheet name="db" sheetId="13" r:id="rId28"/>
    <sheet name="dbinr" sheetId="153" r:id="rId29"/>
  </sheets>
  <externalReferences>
    <externalReference r:id="rId30"/>
    <externalReference r:id="rId31"/>
    <externalReference r:id="rId3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" i="167" l="1"/>
  <c r="A57" i="167"/>
  <c r="A1" i="167"/>
  <c r="A57" i="166" l="1"/>
  <c r="A56" i="166"/>
  <c r="A1" i="166"/>
  <c r="A56" i="163"/>
  <c r="A1" i="163"/>
  <c r="A57" i="162"/>
  <c r="A56" i="162"/>
  <c r="A1" i="162"/>
  <c r="A57" i="161"/>
  <c r="A1" i="161"/>
  <c r="A57" i="160"/>
  <c r="A1" i="160"/>
  <c r="A57" i="159"/>
  <c r="A1" i="159"/>
  <c r="A57" i="158"/>
  <c r="A1" i="158"/>
  <c r="A57" i="157"/>
  <c r="A1" i="157"/>
  <c r="A20" i="156"/>
  <c r="A19" i="156"/>
  <c r="A1" i="156"/>
  <c r="A23" i="155"/>
  <c r="A22" i="155"/>
  <c r="A1" i="155"/>
  <c r="A57" i="154"/>
  <c r="A1" i="154"/>
  <c r="F3" i="153"/>
  <c r="E3" i="153"/>
  <c r="D3" i="153"/>
  <c r="C3" i="153"/>
  <c r="B3" i="153"/>
  <c r="A58" i="151"/>
  <c r="A57" i="151"/>
  <c r="A1" i="151"/>
  <c r="A58" i="150"/>
  <c r="A1" i="150"/>
  <c r="A57" i="149"/>
  <c r="A1" i="149"/>
  <c r="A57" i="148"/>
  <c r="A1" i="148"/>
  <c r="A57" i="147"/>
  <c r="A1" i="147"/>
  <c r="A57" i="146"/>
  <c r="A1" i="146"/>
  <c r="A57" i="145"/>
  <c r="A1" i="145"/>
  <c r="A25" i="144"/>
  <c r="A24" i="144"/>
  <c r="A23" i="144"/>
  <c r="A1" i="144"/>
  <c r="A22" i="143"/>
  <c r="A21" i="143"/>
  <c r="A1" i="143"/>
  <c r="A57" i="142"/>
  <c r="A1" i="142"/>
  <c r="B24" i="141"/>
  <c r="B23" i="141"/>
  <c r="G20" i="141"/>
  <c r="F20" i="141"/>
  <c r="E20" i="141"/>
  <c r="D20" i="141"/>
  <c r="C20" i="141"/>
  <c r="B20" i="141"/>
  <c r="G19" i="141"/>
  <c r="F19" i="141"/>
  <c r="E19" i="141"/>
  <c r="D19" i="141"/>
  <c r="C19" i="141"/>
  <c r="B19" i="141"/>
  <c r="G18" i="141"/>
  <c r="F18" i="141"/>
  <c r="E18" i="141"/>
  <c r="D18" i="141"/>
  <c r="C18" i="141"/>
  <c r="B18" i="141"/>
  <c r="G17" i="141"/>
  <c r="F17" i="141"/>
  <c r="E17" i="141"/>
  <c r="D17" i="141"/>
  <c r="C17" i="141"/>
  <c r="B17" i="141"/>
  <c r="G16" i="141"/>
  <c r="F16" i="141"/>
  <c r="E16" i="141"/>
  <c r="D16" i="141"/>
  <c r="C16" i="141"/>
  <c r="B16" i="141"/>
  <c r="G15" i="141"/>
  <c r="F15" i="141"/>
  <c r="E15" i="141"/>
  <c r="D15" i="141"/>
  <c r="C15" i="141"/>
  <c r="B15" i="141"/>
  <c r="G14" i="141"/>
  <c r="F14" i="141"/>
  <c r="E14" i="141"/>
  <c r="D14" i="141"/>
  <c r="C14" i="141"/>
  <c r="B14" i="141"/>
  <c r="G13" i="141"/>
  <c r="F13" i="141"/>
  <c r="E13" i="141"/>
  <c r="D13" i="141"/>
  <c r="C13" i="141"/>
  <c r="B13" i="141"/>
  <c r="G12" i="141"/>
  <c r="F12" i="141"/>
  <c r="E12" i="141"/>
  <c r="D12" i="141"/>
  <c r="C12" i="141"/>
  <c r="B12" i="141"/>
  <c r="G11" i="141"/>
  <c r="F11" i="141"/>
  <c r="E11" i="141"/>
  <c r="D11" i="141"/>
  <c r="C11" i="141"/>
  <c r="B11" i="141"/>
  <c r="G10" i="141"/>
  <c r="F10" i="141"/>
  <c r="E10" i="141"/>
  <c r="D10" i="141"/>
  <c r="C10" i="141"/>
  <c r="B10" i="141"/>
  <c r="G9" i="141"/>
  <c r="F9" i="141"/>
  <c r="E9" i="141"/>
  <c r="D9" i="141"/>
  <c r="C9" i="141"/>
  <c r="B9" i="141"/>
  <c r="G8" i="141"/>
  <c r="F8" i="141"/>
  <c r="E8" i="141"/>
  <c r="D8" i="141"/>
  <c r="C8" i="141"/>
  <c r="B8" i="141"/>
  <c r="G7" i="141"/>
  <c r="F7" i="141"/>
  <c r="E7" i="141"/>
  <c r="D7" i="141"/>
  <c r="C7" i="141"/>
  <c r="B7" i="141"/>
  <c r="G6" i="141"/>
  <c r="F6" i="141"/>
  <c r="E6" i="141"/>
  <c r="D6" i="141"/>
  <c r="C6" i="141"/>
  <c r="B6" i="141"/>
  <c r="G5" i="141"/>
  <c r="F5" i="141"/>
  <c r="E5" i="141"/>
  <c r="D5" i="141"/>
  <c r="C5" i="141"/>
  <c r="B5" i="141"/>
  <c r="G3" i="141"/>
  <c r="F3" i="141"/>
  <c r="E3" i="141"/>
  <c r="D3" i="141"/>
  <c r="C3" i="141"/>
  <c r="A1" i="141"/>
  <c r="A57" i="139"/>
  <c r="A56" i="139"/>
  <c r="A1" i="139"/>
  <c r="F31" i="123" l="1"/>
  <c r="F30" i="123"/>
  <c r="F29" i="123"/>
  <c r="F28" i="123"/>
  <c r="F27" i="123"/>
  <c r="F26" i="123"/>
  <c r="F25" i="123"/>
  <c r="F24" i="123"/>
  <c r="F23" i="123"/>
  <c r="F22" i="123"/>
  <c r="E21" i="123"/>
  <c r="F20" i="123"/>
  <c r="F19" i="123"/>
  <c r="F18" i="123"/>
  <c r="F17" i="123"/>
  <c r="F16" i="123"/>
  <c r="F15" i="123"/>
  <c r="F14" i="123"/>
  <c r="F13" i="123"/>
  <c r="F12" i="123"/>
  <c r="F11" i="123"/>
  <c r="E10" i="123"/>
  <c r="F9" i="123"/>
  <c r="F8" i="123"/>
  <c r="E7" i="123"/>
  <c r="F6" i="123"/>
  <c r="E5" i="123"/>
  <c r="F4" i="123"/>
  <c r="E3" i="123"/>
  <c r="AY7" i="13" l="1"/>
  <c r="AX7" i="13"/>
  <c r="AW7" i="13"/>
  <c r="AV7" i="13"/>
  <c r="AU7" i="13"/>
  <c r="AQ7" i="13"/>
  <c r="AP7" i="13"/>
  <c r="AO7" i="13"/>
  <c r="Z7" i="13"/>
  <c r="Y7" i="13"/>
  <c r="X7" i="13"/>
  <c r="W7" i="13"/>
  <c r="AZ7" i="13"/>
  <c r="AT7" i="13"/>
  <c r="AS7" i="13"/>
  <c r="H22" i="70"/>
  <c r="A22" i="70"/>
  <c r="K28" i="13"/>
  <c r="J29" i="13"/>
  <c r="F28" i="13"/>
  <c r="C29" i="13"/>
  <c r="B29" i="13"/>
  <c r="C28" i="13"/>
  <c r="F29" i="13"/>
  <c r="K29" i="13"/>
  <c r="B28" i="13"/>
  <c r="J28" i="13"/>
  <c r="G29" i="13"/>
  <c r="G28" i="13"/>
  <c r="L29" i="13"/>
  <c r="L28" i="13"/>
  <c r="AD19" i="13" l="1"/>
  <c r="AD11" i="13"/>
  <c r="AD18" i="13"/>
  <c r="AD10" i="13"/>
  <c r="AD25" i="13"/>
  <c r="AD17" i="13"/>
  <c r="AD24" i="13"/>
  <c r="AD16" i="13"/>
  <c r="AD23" i="13"/>
  <c r="AD15" i="13"/>
  <c r="AD22" i="13"/>
  <c r="AD14" i="13"/>
  <c r="AD21" i="13"/>
  <c r="AD13" i="13"/>
  <c r="AD20" i="13"/>
  <c r="AD12" i="13"/>
  <c r="AD28" i="13" l="1"/>
  <c r="AD29" i="13"/>
  <c r="E7" i="13" l="1"/>
  <c r="AH7" i="13"/>
  <c r="AI7" i="13"/>
  <c r="R7" i="13"/>
  <c r="S7" i="13"/>
  <c r="AD7" i="13"/>
  <c r="AN7" i="13" l="1"/>
  <c r="U7" i="13"/>
  <c r="O7" i="13"/>
  <c r="AR7" i="13"/>
  <c r="AB7" i="13"/>
  <c r="P7" i="13"/>
  <c r="AA7" i="13"/>
  <c r="AY4" i="13"/>
  <c r="AQ4" i="13"/>
  <c r="AD4" i="13"/>
  <c r="V4" i="13"/>
  <c r="N4" i="13"/>
  <c r="AT4" i="13"/>
  <c r="AK4" i="13"/>
  <c r="W4" i="13"/>
  <c r="M4" i="13"/>
  <c r="AW4" i="13"/>
  <c r="A2" i="13"/>
  <c r="R8" i="13"/>
  <c r="AS4" i="13"/>
  <c r="AJ4" i="13"/>
  <c r="U4" i="13"/>
  <c r="I4" i="13"/>
  <c r="AP4" i="13"/>
  <c r="Q4" i="13"/>
  <c r="X4" i="13"/>
  <c r="AR4" i="13"/>
  <c r="AC4" i="13"/>
  <c r="T4" i="13"/>
  <c r="H4" i="13"/>
  <c r="AZ4" i="13"/>
  <c r="AB4" i="13"/>
  <c r="E4" i="13"/>
  <c r="Z4" i="13"/>
  <c r="O4" i="13"/>
  <c r="S4" i="13"/>
  <c r="AN4" i="13"/>
  <c r="AX4" i="13"/>
  <c r="AO4" i="13"/>
  <c r="AA4" i="13"/>
  <c r="R4" i="13"/>
  <c r="D4" i="13"/>
  <c r="AU4" i="13"/>
  <c r="AV4" i="13"/>
  <c r="AM4" i="13"/>
  <c r="Y4" i="13"/>
  <c r="P4" i="13"/>
  <c r="AL4" i="13"/>
  <c r="AM7" i="13"/>
  <c r="AL7" i="13"/>
  <c r="AF7" i="13"/>
  <c r="T7" i="13"/>
  <c r="D7" i="13"/>
  <c r="AF4" i="13"/>
  <c r="AE4" i="13"/>
  <c r="AH4" i="13"/>
  <c r="AG4" i="13"/>
  <c r="AI4" i="13"/>
  <c r="AC7" i="13"/>
  <c r="N7" i="13"/>
  <c r="H7" i="13"/>
  <c r="AG7" i="13"/>
  <c r="M7" i="13"/>
  <c r="V7" i="13"/>
  <c r="AJ7" i="13"/>
  <c r="Q7" i="13"/>
  <c r="AK7" i="13"/>
  <c r="AE7" i="13"/>
  <c r="I7" i="13"/>
  <c r="B4" i="156" l="1"/>
  <c r="B3" i="155"/>
  <c r="J3" i="155" l="1"/>
  <c r="G3" i="143"/>
  <c r="J4" i="156"/>
  <c r="G3" i="144"/>
  <c r="F4" i="156" l="1"/>
  <c r="B3" i="144"/>
  <c r="F3" i="155"/>
  <c r="B3" i="143"/>
  <c r="H8" i="143" l="1"/>
  <c r="H15" i="143"/>
  <c r="J10" i="155"/>
  <c r="K18" i="155"/>
  <c r="I10" i="144"/>
  <c r="J9" i="155"/>
  <c r="H14" i="143"/>
  <c r="H9" i="143"/>
  <c r="G13" i="144"/>
  <c r="I16" i="143"/>
  <c r="K11" i="155"/>
  <c r="J17" i="143"/>
  <c r="L12" i="155"/>
  <c r="G17" i="143"/>
  <c r="I10" i="143"/>
  <c r="G12" i="143"/>
  <c r="J19" i="155"/>
  <c r="H11" i="144"/>
  <c r="K13" i="155"/>
  <c r="I18" i="143"/>
  <c r="K19" i="155"/>
  <c r="I11" i="144"/>
  <c r="J8" i="156"/>
  <c r="H13" i="144"/>
  <c r="L9" i="156"/>
  <c r="J14" i="144"/>
  <c r="H11" i="143"/>
  <c r="J6" i="155"/>
  <c r="G16" i="143"/>
  <c r="J7" i="155"/>
  <c r="H12" i="143"/>
  <c r="L13" i="155"/>
  <c r="J18" i="143"/>
  <c r="I8" i="144"/>
  <c r="K16" i="155"/>
  <c r="I8" i="143"/>
  <c r="G19" i="144"/>
  <c r="L16" i="156"/>
  <c r="K14" i="156"/>
  <c r="I19" i="144"/>
  <c r="J9" i="144"/>
  <c r="L17" i="155"/>
  <c r="I15" i="143"/>
  <c r="K10" i="155"/>
  <c r="I11" i="143"/>
  <c r="K6" i="155"/>
  <c r="I9" i="144"/>
  <c r="K17" i="155"/>
  <c r="G16" i="144"/>
  <c r="I7" i="143"/>
  <c r="J10" i="156"/>
  <c r="H15" i="144"/>
  <c r="J16" i="144"/>
  <c r="L11" i="156"/>
  <c r="K12" i="156"/>
  <c r="I17" i="144"/>
  <c r="L15" i="155"/>
  <c r="J7" i="144"/>
  <c r="G7" i="144"/>
  <c r="J17" i="155"/>
  <c r="H9" i="144"/>
  <c r="G9" i="144"/>
  <c r="G10" i="143"/>
  <c r="L18" i="155"/>
  <c r="J10" i="144"/>
  <c r="K16" i="156"/>
  <c r="I9" i="143"/>
  <c r="H8" i="144"/>
  <c r="J16" i="155"/>
  <c r="J19" i="144"/>
  <c r="L14" i="156"/>
  <c r="G14" i="144"/>
  <c r="L19" i="155"/>
  <c r="J11" i="144"/>
  <c r="J7" i="143"/>
  <c r="I15" i="144"/>
  <c r="K10" i="156"/>
  <c r="G10" i="144"/>
  <c r="J16" i="143"/>
  <c r="L11" i="155"/>
  <c r="L12" i="156"/>
  <c r="J17" i="144"/>
  <c r="J12" i="155"/>
  <c r="H17" i="143"/>
  <c r="H10" i="143"/>
  <c r="J8" i="144"/>
  <c r="L16" i="155"/>
  <c r="J8" i="143"/>
  <c r="G18" i="143"/>
  <c r="J9" i="156"/>
  <c r="H14" i="144"/>
  <c r="K11" i="156"/>
  <c r="I16" i="144"/>
  <c r="J16" i="156"/>
  <c r="G20" i="144"/>
  <c r="G15" i="144"/>
  <c r="G16" i="156"/>
  <c r="J14" i="156"/>
  <c r="H19" i="144"/>
  <c r="I12" i="143"/>
  <c r="K7" i="155"/>
  <c r="K9" i="155"/>
  <c r="I14" i="143"/>
  <c r="K8" i="156"/>
  <c r="I13" i="144"/>
  <c r="H16" i="143"/>
  <c r="J11" i="155"/>
  <c r="J10" i="143"/>
  <c r="G17" i="144"/>
  <c r="H7" i="143"/>
  <c r="K15" i="155"/>
  <c r="I7" i="144"/>
  <c r="J20" i="144"/>
  <c r="L15" i="156"/>
  <c r="G15" i="143"/>
  <c r="F16" i="156"/>
  <c r="I20" i="144"/>
  <c r="K15" i="156"/>
  <c r="J15" i="143"/>
  <c r="L10" i="155"/>
  <c r="J9" i="143"/>
  <c r="J13" i="144"/>
  <c r="L8" i="156"/>
  <c r="G11" i="144"/>
  <c r="K9" i="156"/>
  <c r="I14" i="144"/>
  <c r="G9" i="143"/>
  <c r="J12" i="143"/>
  <c r="L7" i="155"/>
  <c r="G11" i="143"/>
  <c r="I17" i="143"/>
  <c r="K12" i="155"/>
  <c r="J15" i="155"/>
  <c r="H7" i="144"/>
  <c r="J12" i="156"/>
  <c r="H17" i="144"/>
  <c r="J13" i="155"/>
  <c r="H18" i="143"/>
  <c r="G8" i="144"/>
  <c r="G8" i="143"/>
  <c r="H20" i="144"/>
  <c r="J15" i="156"/>
  <c r="J11" i="143"/>
  <c r="L6" i="155"/>
  <c r="J11" i="156"/>
  <c r="H16" i="144"/>
  <c r="L9" i="155"/>
  <c r="J14" i="143"/>
  <c r="G14" i="143"/>
  <c r="J18" i="155"/>
  <c r="H10" i="144"/>
  <c r="J15" i="144"/>
  <c r="L10" i="156"/>
  <c r="G7" i="143"/>
  <c r="G16" i="155" l="1"/>
  <c r="D8" i="144"/>
  <c r="I6" i="143"/>
  <c r="C17" i="144"/>
  <c r="F12" i="156"/>
  <c r="D9" i="143"/>
  <c r="B12" i="143"/>
  <c r="B16" i="144"/>
  <c r="C7" i="143"/>
  <c r="F16" i="155"/>
  <c r="C8" i="144"/>
  <c r="G7" i="155"/>
  <c r="D12" i="143"/>
  <c r="B13" i="144"/>
  <c r="B11" i="144"/>
  <c r="B14" i="143"/>
  <c r="H13" i="155"/>
  <c r="E18" i="143"/>
  <c r="G6" i="143"/>
  <c r="C8" i="143"/>
  <c r="G13" i="155"/>
  <c r="D18" i="143"/>
  <c r="C10" i="143"/>
  <c r="D10" i="144"/>
  <c r="G18" i="155"/>
  <c r="B9" i="143"/>
  <c r="C11" i="144"/>
  <c r="F19" i="155"/>
  <c r="E19" i="144"/>
  <c r="H14" i="156"/>
  <c r="B7" i="144"/>
  <c r="F13" i="155"/>
  <c r="C18" i="143"/>
  <c r="G11" i="155"/>
  <c r="D16" i="143"/>
  <c r="B15" i="144"/>
  <c r="E16" i="143"/>
  <c r="H11" i="155"/>
  <c r="H7" i="155"/>
  <c r="E12" i="143"/>
  <c r="G15" i="156"/>
  <c r="H16" i="156"/>
  <c r="B8" i="143"/>
  <c r="C9" i="144"/>
  <c r="F17" i="155"/>
  <c r="G6" i="155"/>
  <c r="D11" i="143"/>
  <c r="D13" i="144"/>
  <c r="G8" i="156"/>
  <c r="D19" i="144"/>
  <c r="G14" i="156"/>
  <c r="H12" i="155"/>
  <c r="E17" i="143"/>
  <c r="H15" i="156"/>
  <c r="E10" i="143"/>
  <c r="E11" i="144"/>
  <c r="H19" i="155"/>
  <c r="C13" i="144"/>
  <c r="F8" i="156"/>
  <c r="E11" i="143"/>
  <c r="H6" i="155"/>
  <c r="B8" i="144"/>
  <c r="F7" i="155"/>
  <c r="C12" i="143"/>
  <c r="F9" i="156"/>
  <c r="C14" i="144"/>
  <c r="D15" i="144"/>
  <c r="G10" i="156"/>
  <c r="H9" i="155"/>
  <c r="E14" i="143"/>
  <c r="B11" i="143"/>
  <c r="B10" i="144"/>
  <c r="B17" i="143"/>
  <c r="F15" i="156"/>
  <c r="E14" i="144"/>
  <c r="H9" i="156"/>
  <c r="E8" i="143"/>
  <c r="E8" i="144"/>
  <c r="H16" i="155"/>
  <c r="C7" i="144"/>
  <c r="F15" i="155"/>
  <c r="H6" i="143"/>
  <c r="F6" i="155"/>
  <c r="C11" i="143"/>
  <c r="D9" i="144"/>
  <c r="G17" i="155"/>
  <c r="B18" i="143"/>
  <c r="H10" i="156"/>
  <c r="E15" i="144"/>
  <c r="D7" i="143"/>
  <c r="F9" i="155"/>
  <c r="C14" i="143"/>
  <c r="D15" i="143"/>
  <c r="G10" i="155"/>
  <c r="C15" i="143"/>
  <c r="F10" i="155"/>
  <c r="B19" i="144"/>
  <c r="H12" i="156"/>
  <c r="E17" i="144"/>
  <c r="D7" i="144"/>
  <c r="G15" i="155"/>
  <c r="J6" i="143"/>
  <c r="B9" i="144"/>
  <c r="B14" i="144"/>
  <c r="G9" i="155"/>
  <c r="D14" i="143"/>
  <c r="H8" i="156"/>
  <c r="E13" i="144"/>
  <c r="B17" i="144"/>
  <c r="C9" i="143"/>
  <c r="C16" i="144"/>
  <c r="F11" i="156"/>
  <c r="D11" i="144"/>
  <c r="G19" i="155"/>
  <c r="E15" i="143"/>
  <c r="H10" i="155"/>
  <c r="E9" i="143"/>
  <c r="H11" i="156"/>
  <c r="E16" i="144"/>
  <c r="G12" i="155"/>
  <c r="D17" i="143"/>
  <c r="B16" i="143"/>
  <c r="D8" i="143"/>
  <c r="F12" i="155"/>
  <c r="C17" i="143"/>
  <c r="D14" i="144"/>
  <c r="G9" i="156"/>
  <c r="E7" i="143"/>
  <c r="B10" i="143"/>
  <c r="C10" i="144"/>
  <c r="F18" i="155"/>
  <c r="C15" i="144"/>
  <c r="F10" i="156"/>
  <c r="D10" i="143"/>
  <c r="H18" i="155"/>
  <c r="E10" i="144"/>
  <c r="B7" i="143"/>
  <c r="F14" i="156"/>
  <c r="C19" i="144"/>
  <c r="E7" i="144"/>
  <c r="H15" i="155"/>
  <c r="F11" i="155"/>
  <c r="C16" i="143"/>
  <c r="H17" i="155"/>
  <c r="E9" i="144"/>
  <c r="B15" i="143"/>
  <c r="A11" i="153" l="1"/>
  <c r="C6" i="143"/>
  <c r="A18" i="153"/>
  <c r="J5" i="143"/>
  <c r="J5" i="144"/>
  <c r="L5" i="155"/>
  <c r="L6" i="156"/>
  <c r="A8" i="153"/>
  <c r="A9" i="153"/>
  <c r="A16" i="153"/>
  <c r="H6" i="156"/>
  <c r="E5" i="144"/>
  <c r="E5" i="143"/>
  <c r="H5" i="155"/>
  <c r="A22" i="153"/>
  <c r="D17" i="144"/>
  <c r="G12" i="156"/>
  <c r="E20" i="144"/>
  <c r="J6" i="156"/>
  <c r="H5" i="143"/>
  <c r="J5" i="155"/>
  <c r="H5" i="144"/>
  <c r="B6" i="143"/>
  <c r="C20" i="144"/>
  <c r="E6" i="143"/>
  <c r="A14" i="153"/>
  <c r="A17" i="153"/>
  <c r="A15" i="153"/>
  <c r="C5" i="144"/>
  <c r="F6" i="156"/>
  <c r="F5" i="155"/>
  <c r="C5" i="143"/>
  <c r="A20" i="153"/>
  <c r="D20" i="144"/>
  <c r="D6" i="143"/>
  <c r="D5" i="144"/>
  <c r="G6" i="156"/>
  <c r="D5" i="143"/>
  <c r="G5" i="155"/>
  <c r="A21" i="153"/>
  <c r="G5" i="143"/>
  <c r="G5" i="144"/>
  <c r="A10" i="153"/>
  <c r="B20" i="144"/>
  <c r="A12" i="153"/>
  <c r="A13" i="153"/>
  <c r="K6" i="156"/>
  <c r="K5" i="155"/>
  <c r="I5" i="143"/>
  <c r="I5" i="144"/>
  <c r="A19" i="153"/>
  <c r="B5" i="144"/>
  <c r="B5" i="143"/>
  <c r="D16" i="144"/>
  <c r="G11" i="156"/>
  <c r="AU25" i="13" l="1"/>
  <c r="AJ25" i="13"/>
  <c r="AC25" i="13"/>
  <c r="AO25" i="13"/>
  <c r="W25" i="13"/>
  <c r="R25" i="13"/>
  <c r="AO24" i="13"/>
  <c r="D10" i="156" s="1"/>
  <c r="AL25" i="13"/>
  <c r="T25" i="13"/>
  <c r="Y25" i="13"/>
  <c r="Z25" i="13"/>
  <c r="U25" i="13"/>
  <c r="AU24" i="13"/>
  <c r="Y24" i="13"/>
  <c r="X25" i="13"/>
  <c r="S25" i="13"/>
  <c r="AX24" i="13"/>
  <c r="AV25" i="13"/>
  <c r="AM25" i="13"/>
  <c r="V25" i="13"/>
  <c r="I25" i="13"/>
  <c r="AQ24" i="13"/>
  <c r="D12" i="156" s="1"/>
  <c r="AN25" i="13"/>
  <c r="AP24" i="13"/>
  <c r="D11" i="156" s="1"/>
  <c r="Z24" i="13"/>
  <c r="AB25" i="13"/>
  <c r="AP25" i="13"/>
  <c r="AK25" i="13"/>
  <c r="A25" i="13"/>
  <c r="A24" i="13"/>
  <c r="AQ25" i="13"/>
  <c r="X24" i="13"/>
  <c r="W24" i="13"/>
  <c r="AX25" i="13"/>
  <c r="AV24" i="13"/>
  <c r="H25" i="13"/>
  <c r="AR25" i="13"/>
  <c r="AR24" i="13"/>
  <c r="D14" i="156" s="1"/>
  <c r="AM24" i="13"/>
  <c r="D18" i="155" s="1"/>
  <c r="AK24" i="13"/>
  <c r="D16" i="155" s="1"/>
  <c r="D6" i="156" l="1"/>
  <c r="D5" i="155"/>
  <c r="Y23" i="13"/>
  <c r="AZ25" i="13"/>
  <c r="AY25" i="13"/>
  <c r="AT24" i="13"/>
  <c r="AW24" i="13"/>
  <c r="T24" i="13"/>
  <c r="D11" i="155" s="1"/>
  <c r="R24" i="13"/>
  <c r="D9" i="155" s="1"/>
  <c r="W23" i="13"/>
  <c r="AO23" i="13"/>
  <c r="C10" i="156" s="1"/>
  <c r="AT25" i="13"/>
  <c r="AW25" i="13"/>
  <c r="AS25" i="13"/>
  <c r="AJ24" i="13"/>
  <c r="D15" i="155" s="1"/>
  <c r="AV23" i="13"/>
  <c r="Z23" i="13"/>
  <c r="I24" i="13"/>
  <c r="D7" i="155" s="1"/>
  <c r="V24" i="13"/>
  <c r="D13" i="155" s="1"/>
  <c r="AC24" i="13"/>
  <c r="D8" i="156" s="1"/>
  <c r="AU23" i="13"/>
  <c r="A23" i="13"/>
  <c r="AB24" i="13"/>
  <c r="D9" i="156" s="1"/>
  <c r="AP23" i="13"/>
  <c r="C11" i="156" s="1"/>
  <c r="AZ24" i="13"/>
  <c r="D16" i="156" s="1"/>
  <c r="AN24" i="13"/>
  <c r="D19" i="155" s="1"/>
  <c r="AX23" i="13"/>
  <c r="AQ23" i="13"/>
  <c r="C12" i="156" s="1"/>
  <c r="AL24" i="13"/>
  <c r="D17" i="155" s="1"/>
  <c r="U24" i="13"/>
  <c r="D12" i="155" s="1"/>
  <c r="AS24" i="13"/>
  <c r="D15" i="156" s="1"/>
  <c r="S24" i="13"/>
  <c r="D10" i="155" s="1"/>
  <c r="X23" i="13"/>
  <c r="H24" i="13"/>
  <c r="D6" i="155" s="1"/>
  <c r="C5" i="155" l="1"/>
  <c r="C6" i="156"/>
  <c r="AZ23" i="13"/>
  <c r="C16" i="156" s="1"/>
  <c r="AQ22" i="13"/>
  <c r="B12" i="156" s="1"/>
  <c r="T23" i="13"/>
  <c r="C11" i="155" s="1"/>
  <c r="Y22" i="13"/>
  <c r="R23" i="13"/>
  <c r="C9" i="155" s="1"/>
  <c r="W22" i="13"/>
  <c r="AP22" i="13"/>
  <c r="B11" i="156" s="1"/>
  <c r="AS23" i="13"/>
  <c r="C15" i="156" s="1"/>
  <c r="X22" i="13"/>
  <c r="AJ23" i="13"/>
  <c r="C15" i="155" s="1"/>
  <c r="AL23" i="13"/>
  <c r="C17" i="155" s="1"/>
  <c r="AO22" i="13"/>
  <c r="B10" i="156" s="1"/>
  <c r="H23" i="13"/>
  <c r="C6" i="155" s="1"/>
  <c r="AY24" i="13"/>
  <c r="AK23" i="13"/>
  <c r="C16" i="155" s="1"/>
  <c r="I23" i="13"/>
  <c r="C7" i="155" s="1"/>
  <c r="AU22" i="13"/>
  <c r="AB23" i="13"/>
  <c r="C9" i="156" s="1"/>
  <c r="AC23" i="13"/>
  <c r="C8" i="156" s="1"/>
  <c r="AM23" i="13"/>
  <c r="C18" i="155" s="1"/>
  <c r="AV22" i="13"/>
  <c r="A22" i="13"/>
  <c r="S23" i="13"/>
  <c r="C10" i="155" s="1"/>
  <c r="AT23" i="13"/>
  <c r="AW23" i="13"/>
  <c r="AX22" i="13"/>
  <c r="AR23" i="13"/>
  <c r="C14" i="156" s="1"/>
  <c r="AN23" i="13"/>
  <c r="C19" i="155" s="1"/>
  <c r="U23" i="13"/>
  <c r="C12" i="155" s="1"/>
  <c r="Z22" i="13"/>
  <c r="V23" i="13"/>
  <c r="C13" i="155" s="1"/>
  <c r="R22" i="13"/>
  <c r="B9" i="155" s="1"/>
  <c r="AM22" i="13"/>
  <c r="B18" i="155" s="1"/>
  <c r="H22" i="13"/>
  <c r="B6" i="155" s="1"/>
  <c r="V22" i="13"/>
  <c r="B13" i="155" s="1"/>
  <c r="U22" i="13"/>
  <c r="B12" i="155" s="1"/>
  <c r="B5" i="155" l="1"/>
  <c r="B6" i="156"/>
  <c r="AQ21" i="13"/>
  <c r="AU21" i="13"/>
  <c r="S22" i="13"/>
  <c r="B10" i="155" s="1"/>
  <c r="X21" i="13"/>
  <c r="AZ22" i="13"/>
  <c r="B16" i="156" s="1"/>
  <c r="W21" i="13"/>
  <c r="AS22" i="13"/>
  <c r="B15" i="156" s="1"/>
  <c r="T22" i="13"/>
  <c r="B11" i="155" s="1"/>
  <c r="Y21" i="13"/>
  <c r="AY22" i="13"/>
  <c r="AJ22" i="13"/>
  <c r="B15" i="155" s="1"/>
  <c r="AX21" i="13"/>
  <c r="AR22" i="13"/>
  <c r="B14" i="156" s="1"/>
  <c r="AC22" i="13"/>
  <c r="B8" i="156" s="1"/>
  <c r="AO21" i="13"/>
  <c r="AB22" i="13"/>
  <c r="B9" i="156" s="1"/>
  <c r="AP21" i="13"/>
  <c r="A21" i="13"/>
  <c r="AT22" i="13"/>
  <c r="AW22" i="13"/>
  <c r="I22" i="13"/>
  <c r="B7" i="155" s="1"/>
  <c r="AK22" i="13"/>
  <c r="B16" i="155" s="1"/>
  <c r="AL22" i="13"/>
  <c r="B17" i="155" s="1"/>
  <c r="AY23" i="13"/>
  <c r="Z21" i="13"/>
  <c r="AV21" i="13"/>
  <c r="AN22" i="13"/>
  <c r="B19" i="155" s="1"/>
  <c r="R21" i="13"/>
  <c r="AM21" i="13"/>
  <c r="AL21" i="13"/>
  <c r="AK21" i="13"/>
  <c r="AJ21" i="13"/>
  <c r="T21" i="13"/>
  <c r="AN21" i="13"/>
  <c r="AC21" i="13" l="1"/>
  <c r="AY21" i="13"/>
  <c r="AX20" i="13"/>
  <c r="AP20" i="13"/>
  <c r="V21" i="13"/>
  <c r="AS21" i="13"/>
  <c r="H21" i="13"/>
  <c r="AV20" i="13"/>
  <c r="A20" i="13"/>
  <c r="AZ21" i="13"/>
  <c r="AU20" i="13"/>
  <c r="Z20" i="13"/>
  <c r="U21" i="13"/>
  <c r="Y20" i="13"/>
  <c r="W20" i="13"/>
  <c r="AQ20" i="13"/>
  <c r="AR21" i="13"/>
  <c r="S21" i="13"/>
  <c r="X20" i="13"/>
  <c r="AO20" i="13"/>
  <c r="AB21" i="13"/>
  <c r="AT21" i="13"/>
  <c r="AW21" i="13"/>
  <c r="I21" i="13"/>
  <c r="AS20" i="13" l="1"/>
  <c r="AT20" i="13"/>
  <c r="AW20" i="13"/>
  <c r="AZ20" i="13"/>
  <c r="U19" i="13" l="1"/>
  <c r="Z19" i="13"/>
  <c r="P19" i="13"/>
  <c r="U20" i="13"/>
  <c r="AE24" i="13"/>
  <c r="AE25" i="13"/>
  <c r="AE23" i="13"/>
  <c r="AE22" i="13"/>
  <c r="AE21" i="13"/>
  <c r="AE20" i="13"/>
  <c r="A19" i="13"/>
  <c r="AV12" i="13"/>
  <c r="A16" i="13"/>
  <c r="AN19" i="13"/>
  <c r="AI19" i="13"/>
  <c r="AN20" i="13"/>
  <c r="D13" i="13"/>
  <c r="I13" i="13"/>
  <c r="AU18" i="13"/>
  <c r="AE15" i="13"/>
  <c r="AJ15" i="13"/>
  <c r="AI12" i="13"/>
  <c r="AN12" i="13"/>
  <c r="AO10" i="13"/>
  <c r="AC10" i="13"/>
  <c r="AR11" i="13"/>
  <c r="AA19" i="13"/>
  <c r="AP19" i="13"/>
  <c r="AB19" i="13"/>
  <c r="AB20" i="13"/>
  <c r="AX17" i="13"/>
  <c r="X15" i="13"/>
  <c r="N15" i="13"/>
  <c r="S15" i="13"/>
  <c r="AR12" i="13"/>
  <c r="AH10" i="13"/>
  <c r="AM10" i="13"/>
  <c r="AK16" i="13"/>
  <c r="AF16" i="13"/>
  <c r="A12" i="13"/>
  <c r="T16" i="13"/>
  <c r="Y16" i="13"/>
  <c r="O16" i="13"/>
  <c r="X12" i="13"/>
  <c r="N12" i="13"/>
  <c r="S12" i="13"/>
  <c r="AA13" i="13"/>
  <c r="AP13" i="13"/>
  <c r="AB13" i="13"/>
  <c r="AG18" i="13"/>
  <c r="AL18" i="13"/>
  <c r="V16" i="13"/>
  <c r="Q16" i="13"/>
  <c r="D14" i="13"/>
  <c r="I14" i="13"/>
  <c r="A18" i="13"/>
  <c r="P12" i="13"/>
  <c r="Z12" i="13"/>
  <c r="U12" i="13"/>
  <c r="AU17" i="13"/>
  <c r="H17" i="13"/>
  <c r="E17" i="13"/>
  <c r="X10" i="13"/>
  <c r="S10" i="13"/>
  <c r="N10" i="13"/>
  <c r="X18" i="13"/>
  <c r="N18" i="13"/>
  <c r="S18" i="13"/>
  <c r="AP15" i="13"/>
  <c r="AB15" i="13"/>
  <c r="AA15" i="13"/>
  <c r="AU16" i="13"/>
  <c r="A17" i="13"/>
  <c r="AV10" i="13"/>
  <c r="AV14" i="13"/>
  <c r="AQ11" i="13"/>
  <c r="AN10" i="13"/>
  <c r="AI10" i="13"/>
  <c r="AC18" i="13"/>
  <c r="AO18" i="13"/>
  <c r="AR13" i="13"/>
  <c r="AG11" i="13"/>
  <c r="AL11" i="13"/>
  <c r="AA25" i="13"/>
  <c r="AA24" i="13"/>
  <c r="AA23" i="13"/>
  <c r="AA22" i="13"/>
  <c r="AA21" i="13"/>
  <c r="AA20" i="13"/>
  <c r="AC17" i="13"/>
  <c r="AO17" i="13"/>
  <c r="Y15" i="13"/>
  <c r="T15" i="13"/>
  <c r="O15" i="13"/>
  <c r="AU12" i="13"/>
  <c r="O10" i="13"/>
  <c r="T10" i="13"/>
  <c r="Y10" i="13"/>
  <c r="AX10" i="13"/>
  <c r="AX19" i="13"/>
  <c r="S17" i="13"/>
  <c r="X17" i="13"/>
  <c r="N17" i="13"/>
  <c r="AR14" i="13"/>
  <c r="AM12" i="13"/>
  <c r="AH12" i="13"/>
  <c r="N24" i="13"/>
  <c r="N25" i="13"/>
  <c r="N23" i="13"/>
  <c r="N22" i="13"/>
  <c r="N21" i="13"/>
  <c r="N20" i="13"/>
  <c r="AV11" i="13"/>
  <c r="AC14" i="13"/>
  <c r="AO14" i="13"/>
  <c r="H11" i="13"/>
  <c r="E11" i="13"/>
  <c r="Q18" i="13"/>
  <c r="V18" i="13"/>
  <c r="I16" i="13"/>
  <c r="D16" i="13"/>
  <c r="AU15" i="13"/>
  <c r="X16" i="13"/>
  <c r="N16" i="13"/>
  <c r="S16" i="13"/>
  <c r="AH25" i="13"/>
  <c r="AH24" i="13"/>
  <c r="AH23" i="13"/>
  <c r="AH22" i="13"/>
  <c r="AH21" i="13"/>
  <c r="AH20" i="13"/>
  <c r="M14" i="13"/>
  <c r="R14" i="13"/>
  <c r="W14" i="13"/>
  <c r="AQ13" i="13"/>
  <c r="AG17" i="13"/>
  <c r="AL17" i="13"/>
  <c r="S19" i="13"/>
  <c r="N19" i="13"/>
  <c r="X19" i="13"/>
  <c r="S20" i="13"/>
  <c r="AR16" i="13"/>
  <c r="AH14" i="13"/>
  <c r="AM14" i="13"/>
  <c r="H10" i="13"/>
  <c r="E10" i="13"/>
  <c r="AQ14" i="13"/>
  <c r="AK10" i="13"/>
  <c r="AF10" i="13"/>
  <c r="AN13" i="13"/>
  <c r="AI13" i="13"/>
  <c r="AP11" i="13"/>
  <c r="AB11" i="13"/>
  <c r="AA11" i="13"/>
  <c r="D18" i="13"/>
  <c r="I18" i="13"/>
  <c r="W11" i="13"/>
  <c r="M11" i="13"/>
  <c r="R11" i="13"/>
  <c r="AQ16" i="13"/>
  <c r="O14" i="13"/>
  <c r="Y14" i="13"/>
  <c r="T14" i="13"/>
  <c r="AH15" i="13"/>
  <c r="AM15" i="13"/>
  <c r="Q13" i="13"/>
  <c r="V13" i="13"/>
  <c r="AV16" i="13"/>
  <c r="AK11" i="13"/>
  <c r="AF11" i="13"/>
  <c r="AE17" i="13"/>
  <c r="AJ17" i="13"/>
  <c r="AC11" i="13"/>
  <c r="AO11" i="13"/>
  <c r="AU19" i="13"/>
  <c r="AQ15" i="13"/>
  <c r="AI15" i="13"/>
  <c r="AN15" i="13"/>
  <c r="AM11" i="13"/>
  <c r="AH11" i="13"/>
  <c r="D19" i="13"/>
  <c r="I19" i="13"/>
  <c r="I20" i="13"/>
  <c r="AO19" i="13"/>
  <c r="AC19" i="13"/>
  <c r="AC20" i="13"/>
  <c r="Y17" i="13"/>
  <c r="O17" i="13"/>
  <c r="T17" i="13"/>
  <c r="AJ11" i="13"/>
  <c r="AE11" i="13"/>
  <c r="O24" i="13"/>
  <c r="O25" i="13"/>
  <c r="O23" i="13"/>
  <c r="O22" i="13"/>
  <c r="O21" i="13"/>
  <c r="O20" i="13"/>
  <c r="AI17" i="13"/>
  <c r="AN17" i="13"/>
  <c r="AH19" i="13"/>
  <c r="AM19" i="13"/>
  <c r="AM20" i="13"/>
  <c r="AR18" i="13"/>
  <c r="AM16" i="13"/>
  <c r="AH16" i="13"/>
  <c r="E12" i="13"/>
  <c r="H12" i="13"/>
  <c r="Z14" i="13"/>
  <c r="U14" i="13"/>
  <c r="P14" i="13"/>
  <c r="A10" i="13"/>
  <c r="AE12" i="13"/>
  <c r="AJ12" i="13"/>
  <c r="H19" i="13"/>
  <c r="E19" i="13"/>
  <c r="H20" i="13"/>
  <c r="D11" i="13"/>
  <c r="I11" i="13"/>
  <c r="M13" i="13"/>
  <c r="R13" i="13"/>
  <c r="W13" i="13"/>
  <c r="AP10" i="13"/>
  <c r="AB10" i="13"/>
  <c r="AA10" i="13"/>
  <c r="Z16" i="13"/>
  <c r="P16" i="13"/>
  <c r="U16" i="13"/>
  <c r="AQ10" i="13"/>
  <c r="H15" i="13"/>
  <c r="E15" i="13"/>
  <c r="AL19" i="13"/>
  <c r="AG19" i="13"/>
  <c r="AL20" i="13"/>
  <c r="AC16" i="13"/>
  <c r="AO16" i="13"/>
  <c r="D24" i="13"/>
  <c r="D25" i="13"/>
  <c r="D23" i="13"/>
  <c r="D22" i="13"/>
  <c r="D21" i="13"/>
  <c r="D20" i="13"/>
  <c r="AN14" i="13"/>
  <c r="AI14" i="13"/>
  <c r="AF13" i="13"/>
  <c r="AK13" i="13"/>
  <c r="AQ17" i="13"/>
  <c r="AF15" i="13"/>
  <c r="AK15" i="13"/>
  <c r="Z13" i="13"/>
  <c r="U13" i="13"/>
  <c r="P13" i="13"/>
  <c r="A11" i="13"/>
  <c r="AE14" i="13"/>
  <c r="AJ14" i="13"/>
  <c r="AI25" i="13"/>
  <c r="AI24" i="13"/>
  <c r="AI23" i="13"/>
  <c r="AI22" i="13"/>
  <c r="AI21" i="13"/>
  <c r="AI20" i="13"/>
  <c r="W18" i="13"/>
  <c r="R18" i="13"/>
  <c r="M18" i="13"/>
  <c r="AJ19" i="13"/>
  <c r="AE19" i="13"/>
  <c r="AJ20" i="13"/>
  <c r="AI16" i="13"/>
  <c r="AN16" i="13"/>
  <c r="AU14" i="13"/>
  <c r="O11" i="13"/>
  <c r="T11" i="13"/>
  <c r="Y11" i="13"/>
  <c r="AJ16" i="13"/>
  <c r="AE16" i="13"/>
  <c r="AX18" i="13"/>
  <c r="I15" i="13"/>
  <c r="D15" i="13"/>
  <c r="AM18" i="13"/>
  <c r="AH18" i="13"/>
  <c r="H14" i="13"/>
  <c r="E14" i="13"/>
  <c r="AQ18" i="13"/>
  <c r="A14" i="13"/>
  <c r="AM17" i="13"/>
  <c r="AH17" i="13"/>
  <c r="Q19" i="13"/>
  <c r="V19" i="13"/>
  <c r="V20" i="13"/>
  <c r="W15" i="13"/>
  <c r="M15" i="13"/>
  <c r="R15" i="13"/>
  <c r="AP12" i="13"/>
  <c r="AB12" i="13"/>
  <c r="AA12" i="13"/>
  <c r="AL10" i="13"/>
  <c r="AG10" i="13"/>
  <c r="AV15" i="13"/>
  <c r="P10" i="13"/>
  <c r="U10" i="13"/>
  <c r="Z10" i="13"/>
  <c r="T12" i="13"/>
  <c r="Y12" i="13"/>
  <c r="O12" i="13"/>
  <c r="AR19" i="13"/>
  <c r="AR20" i="13"/>
  <c r="X14" i="13"/>
  <c r="N14" i="13"/>
  <c r="S14" i="13"/>
  <c r="Q11" i="13"/>
  <c r="V11" i="13"/>
  <c r="AV18" i="13"/>
  <c r="Z11" i="13"/>
  <c r="U11" i="13"/>
  <c r="P11" i="13"/>
  <c r="AQ19" i="13"/>
  <c r="AF17" i="13"/>
  <c r="AK17" i="13"/>
  <c r="Z15" i="13"/>
  <c r="P15" i="13"/>
  <c r="U15" i="13"/>
  <c r="A13" i="13"/>
  <c r="AF24" i="13"/>
  <c r="AF25" i="13"/>
  <c r="AF23" i="13"/>
  <c r="AF22" i="13"/>
  <c r="AF21" i="13"/>
  <c r="AF20" i="13"/>
  <c r="AU13" i="13"/>
  <c r="I17" i="13"/>
  <c r="D17" i="13"/>
  <c r="O19" i="13"/>
  <c r="T19" i="13"/>
  <c r="Y19" i="13"/>
  <c r="T20" i="13"/>
  <c r="AC13" i="13"/>
  <c r="AO13" i="13"/>
  <c r="AG13" i="13"/>
  <c r="AL13" i="13"/>
  <c r="E16" i="13"/>
  <c r="H16" i="13"/>
  <c r="AX11" i="13"/>
  <c r="Z18" i="13"/>
  <c r="P18" i="13"/>
  <c r="U18" i="13"/>
  <c r="AR15" i="13"/>
  <c r="AA17" i="13"/>
  <c r="AB17" i="13"/>
  <c r="AP17" i="13"/>
  <c r="R17" i="13"/>
  <c r="W17" i="13"/>
  <c r="M17" i="13"/>
  <c r="AP14" i="13"/>
  <c r="AA14" i="13"/>
  <c r="AB14" i="13"/>
  <c r="AG12" i="13"/>
  <c r="AL12" i="13"/>
  <c r="V10" i="13"/>
  <c r="Q10" i="13"/>
  <c r="M25" i="13"/>
  <c r="M24" i="13"/>
  <c r="M23" i="13"/>
  <c r="M22" i="13"/>
  <c r="M21" i="13"/>
  <c r="M20" i="13"/>
  <c r="AK14" i="13"/>
  <c r="AF14" i="13"/>
  <c r="AU11" i="13"/>
  <c r="AM13" i="13"/>
  <c r="AH13" i="13"/>
  <c r="Q17" i="13"/>
  <c r="V17" i="13"/>
  <c r="M10" i="13"/>
  <c r="W10" i="13"/>
  <c r="R10" i="13"/>
  <c r="Q25" i="13"/>
  <c r="Q24" i="13"/>
  <c r="Q23" i="13"/>
  <c r="Q22" i="13"/>
  <c r="Q21" i="13"/>
  <c r="Q20" i="13"/>
  <c r="AF19" i="13"/>
  <c r="AK19" i="13"/>
  <c r="AK20" i="13"/>
  <c r="A15" i="13"/>
  <c r="AJ10" i="13"/>
  <c r="AE10" i="13"/>
  <c r="AU10" i="13"/>
  <c r="R12" i="13"/>
  <c r="W12" i="13"/>
  <c r="M12" i="13"/>
  <c r="E18" i="13"/>
  <c r="H18" i="13"/>
  <c r="AX13" i="13"/>
  <c r="N11" i="13"/>
  <c r="X11" i="13"/>
  <c r="S11" i="13"/>
  <c r="AV13" i="13"/>
  <c r="Y18" i="13"/>
  <c r="O18" i="13"/>
  <c r="T18" i="13"/>
  <c r="AX14" i="13"/>
  <c r="R19" i="13"/>
  <c r="M19" i="13"/>
  <c r="W19" i="13"/>
  <c r="R20" i="13"/>
  <c r="AB16" i="13"/>
  <c r="AP16" i="13"/>
  <c r="AA16" i="13"/>
  <c r="AG14" i="13"/>
  <c r="AL14" i="13"/>
  <c r="Q12" i="13"/>
  <c r="V12" i="13"/>
  <c r="D10" i="13"/>
  <c r="I10" i="13"/>
  <c r="AV19" i="13"/>
  <c r="AR17" i="13"/>
  <c r="AX12" i="13"/>
  <c r="R16" i="13"/>
  <c r="M16" i="13"/>
  <c r="W16" i="13"/>
  <c r="P17" i="13"/>
  <c r="U17" i="13"/>
  <c r="Z17" i="13"/>
  <c r="P25" i="13"/>
  <c r="P24" i="13"/>
  <c r="P23" i="13"/>
  <c r="P22" i="13"/>
  <c r="P21" i="13"/>
  <c r="P20" i="13"/>
  <c r="AI18" i="13"/>
  <c r="AN18" i="13"/>
  <c r="AE13" i="13"/>
  <c r="AJ13" i="13"/>
  <c r="AO12" i="13"/>
  <c r="AC12" i="13"/>
  <c r="AX16" i="13"/>
  <c r="AO15" i="13"/>
  <c r="AC15" i="13"/>
  <c r="O13" i="13"/>
  <c r="T13" i="13"/>
  <c r="Y13" i="13"/>
  <c r="AN11" i="13"/>
  <c r="AI11" i="13"/>
  <c r="E13" i="13"/>
  <c r="H13" i="13"/>
  <c r="E25" i="13"/>
  <c r="E24" i="13"/>
  <c r="E23" i="13"/>
  <c r="E22" i="13"/>
  <c r="E21" i="13"/>
  <c r="E20" i="13"/>
  <c r="AG25" i="13"/>
  <c r="AG24" i="13"/>
  <c r="AG23" i="13"/>
  <c r="AG22" i="13"/>
  <c r="AG21" i="13"/>
  <c r="AG20" i="13"/>
  <c r="AX15" i="13"/>
  <c r="N13" i="13"/>
  <c r="S13" i="13"/>
  <c r="X13" i="13"/>
  <c r="AR10" i="13"/>
  <c r="AV17" i="13"/>
  <c r="AF12" i="13"/>
  <c r="AK12" i="13"/>
  <c r="AG15" i="13"/>
  <c r="AL15" i="13"/>
  <c r="AB18" i="13"/>
  <c r="AA18" i="13"/>
  <c r="AP18" i="13"/>
  <c r="AL16" i="13"/>
  <c r="AG16" i="13"/>
  <c r="Q14" i="13"/>
  <c r="V14" i="13"/>
  <c r="I12" i="13"/>
  <c r="D12" i="13"/>
  <c r="AK18" i="13"/>
  <c r="AF18" i="13"/>
  <c r="AQ12" i="13"/>
  <c r="AE18" i="13"/>
  <c r="AJ18" i="13"/>
  <c r="Q15" i="13"/>
  <c r="V15" i="13"/>
  <c r="Z29" i="13" l="1"/>
  <c r="Z28" i="13"/>
  <c r="AK29" i="13"/>
  <c r="AK28" i="13"/>
  <c r="E29" i="13"/>
  <c r="E28" i="13"/>
  <c r="AV29" i="13"/>
  <c r="AV28" i="13"/>
  <c r="D28" i="13"/>
  <c r="D29" i="13"/>
  <c r="AJ29" i="13"/>
  <c r="AJ28" i="13"/>
  <c r="U29" i="13"/>
  <c r="U28" i="13"/>
  <c r="AQ29" i="13"/>
  <c r="AQ28" i="13"/>
  <c r="H28" i="13"/>
  <c r="H29" i="13"/>
  <c r="AM28" i="13"/>
  <c r="AM29" i="13"/>
  <c r="R28" i="13"/>
  <c r="R29" i="13"/>
  <c r="P28" i="13"/>
  <c r="P29" i="13"/>
  <c r="AG29" i="13"/>
  <c r="AG28" i="13"/>
  <c r="AA29" i="13"/>
  <c r="AA28" i="13"/>
  <c r="AH28" i="13"/>
  <c r="AH29" i="13"/>
  <c r="AC29" i="13"/>
  <c r="AC28" i="13"/>
  <c r="AE28" i="13"/>
  <c r="AE29" i="13"/>
  <c r="W29" i="13"/>
  <c r="W28" i="13"/>
  <c r="AL29" i="13"/>
  <c r="AL28" i="13"/>
  <c r="AB29" i="13"/>
  <c r="AB28" i="13"/>
  <c r="N29" i="13"/>
  <c r="N28" i="13"/>
  <c r="AO29" i="13"/>
  <c r="AO28" i="13"/>
  <c r="AR29" i="13"/>
  <c r="AR28" i="13"/>
  <c r="AU29" i="13"/>
  <c r="AU28" i="13"/>
  <c r="M29" i="13"/>
  <c r="M28" i="13"/>
  <c r="Q29" i="13"/>
  <c r="Q28" i="13"/>
  <c r="AP29" i="13"/>
  <c r="AP28" i="13"/>
  <c r="S28" i="13"/>
  <c r="S29" i="13"/>
  <c r="Y28" i="13"/>
  <c r="Y29" i="13"/>
  <c r="X29" i="13"/>
  <c r="X28" i="13"/>
  <c r="I29" i="13"/>
  <c r="I28" i="13"/>
  <c r="V29" i="13"/>
  <c r="V28" i="13"/>
  <c r="T29" i="13"/>
  <c r="T28" i="13"/>
  <c r="AI28" i="13"/>
  <c r="AI29" i="13"/>
  <c r="AF28" i="13"/>
  <c r="AF29" i="13"/>
  <c r="O28" i="13"/>
  <c r="O29" i="13"/>
  <c r="AN28" i="13"/>
  <c r="AN29" i="13"/>
  <c r="AX29" i="13"/>
  <c r="AX28" i="13"/>
  <c r="AS15" i="13"/>
  <c r="AS12" i="13"/>
  <c r="AT19" i="13"/>
  <c r="AW19" i="13"/>
  <c r="AZ14" i="13"/>
  <c r="AY14" i="13"/>
  <c r="AT16" i="13"/>
  <c r="AW16" i="13"/>
  <c r="AT13" i="13"/>
  <c r="AW13" i="13"/>
  <c r="AT18" i="13"/>
  <c r="AW18" i="13"/>
  <c r="AS14" i="13"/>
  <c r="AT12" i="13"/>
  <c r="AW12" i="13"/>
  <c r="AS13" i="13"/>
  <c r="AS17" i="13"/>
  <c r="AZ10" i="13"/>
  <c r="AY10" i="13"/>
  <c r="AS19" i="13"/>
  <c r="AZ18" i="13"/>
  <c r="AY18" i="13"/>
  <c r="AZ19" i="13"/>
  <c r="AY19" i="13"/>
  <c r="AY20" i="13"/>
  <c r="AS18" i="13"/>
  <c r="AS10" i="13"/>
  <c r="AZ13" i="13"/>
  <c r="AY13" i="13"/>
  <c r="AT14" i="13"/>
  <c r="AW14" i="13"/>
  <c r="AZ17" i="13"/>
  <c r="AY17" i="13"/>
  <c r="AZ11" i="13"/>
  <c r="AY11" i="13"/>
  <c r="AS16" i="13"/>
  <c r="AT17" i="13"/>
  <c r="AW17" i="13"/>
  <c r="AZ15" i="13"/>
  <c r="AY15" i="13"/>
  <c r="AT15" i="13"/>
  <c r="AW15" i="13"/>
  <c r="AZ12" i="13"/>
  <c r="AY12" i="13"/>
  <c r="AT11" i="13"/>
  <c r="AW11" i="13"/>
  <c r="AS11" i="13"/>
  <c r="AT10" i="13"/>
  <c r="AW10" i="13"/>
  <c r="AZ16" i="13"/>
  <c r="AY16" i="13"/>
  <c r="AZ29" i="13" l="1"/>
  <c r="AZ28" i="13"/>
  <c r="AS28" i="13"/>
  <c r="AS29" i="13"/>
  <c r="AT28" i="13"/>
  <c r="AT29" i="13"/>
  <c r="AY29" i="13"/>
  <c r="AY28" i="13"/>
  <c r="AW28" i="13"/>
  <c r="AW29" i="13"/>
</calcChain>
</file>

<file path=xl/sharedStrings.xml><?xml version="1.0" encoding="utf-8"?>
<sst xmlns="http://schemas.openxmlformats.org/spreadsheetml/2006/main" count="246" uniqueCount="137">
  <si>
    <t>scenari per le economie locali - prometeia</t>
  </si>
  <si>
    <t xml:space="preserve">Aggiornamento trimestrale automatico </t>
  </si>
  <si>
    <t>source: foglio</t>
  </si>
  <si>
    <t>i</t>
  </si>
  <si>
    <t>vq</t>
  </si>
  <si>
    <t>j</t>
  </si>
  <si>
    <t>pr</t>
  </si>
  <si>
    <t>Pil tasso di variazione e numero indice (2000=100)</t>
  </si>
  <si>
    <t>tassi di variazione e numeri indice del valore aggiunto settoriale (2000=100)</t>
  </si>
  <si>
    <t>tasso di variazione delle variabili di conto economico</t>
  </si>
  <si>
    <t>tasso di variazione del valore aggiunto settoriale</t>
  </si>
  <si>
    <t>evoluzione della composizione del valore aggiunto</t>
  </si>
  <si>
    <t>controllo</t>
  </si>
  <si>
    <t>Indice</t>
  </si>
  <si>
    <t>var %</t>
  </si>
  <si>
    <t>Emilia-Romagna</t>
  </si>
  <si>
    <t>Unita' di lavoro</t>
  </si>
  <si>
    <t>Mercato del lavoro 2</t>
  </si>
  <si>
    <t>Produttività e capacità di spesa</t>
  </si>
  <si>
    <t>Commercio estero</t>
  </si>
  <si>
    <t>Ita=100</t>
  </si>
  <si>
    <t>Anno</t>
  </si>
  <si>
    <t>ER</t>
  </si>
  <si>
    <t>X indice</t>
  </si>
  <si>
    <t>M Indice</t>
  </si>
  <si>
    <t>Domanda interna</t>
  </si>
  <si>
    <t>Prodotto interno lordo</t>
  </si>
  <si>
    <t>Import</t>
  </si>
  <si>
    <t>Export</t>
  </si>
  <si>
    <t>Consumi famiglie</t>
  </si>
  <si>
    <t>Investimenti fissi lordi</t>
  </si>
  <si>
    <t xml:space="preserve">Spesa per consumi delle AAPP e delle ISP  </t>
  </si>
  <si>
    <t>Agricoltura</t>
  </si>
  <si>
    <t>Industria</t>
  </si>
  <si>
    <t>Costruzioni</t>
  </si>
  <si>
    <t>Servizi</t>
  </si>
  <si>
    <t>Totale</t>
  </si>
  <si>
    <t>Occupati</t>
  </si>
  <si>
    <t>Forze di lavoro</t>
  </si>
  <si>
    <t>Popolazione presente</t>
  </si>
  <si>
    <t>Tasso di attività</t>
  </si>
  <si>
    <t>Tasso di occupazione</t>
  </si>
  <si>
    <t>Tasso di disoccupazione</t>
  </si>
  <si>
    <t>Reddito disponibile delle famiglie e Istituz.SP (prezzi correnti)</t>
  </si>
  <si>
    <t>esportazioni / valore aggiunto</t>
  </si>
  <si>
    <t>importazioni / valore aggiunto</t>
  </si>
  <si>
    <t>valore aggiunto per abitante ITA=100</t>
  </si>
  <si>
    <t>valore aggiunto per occupato ITA=100</t>
  </si>
  <si>
    <t>Mercato del lavoro</t>
  </si>
  <si>
    <t>Tasso di variazione</t>
  </si>
  <si>
    <t>min</t>
  </si>
  <si>
    <t>MAX</t>
  </si>
  <si>
    <t xml:space="preserve">Mercato del lavoro </t>
  </si>
  <si>
    <t>Tasso</t>
  </si>
  <si>
    <t>Tasso di attivita' (1)</t>
  </si>
  <si>
    <t>Tasso di occupazione (1)</t>
  </si>
  <si>
    <t>Valore aggiunto per abitante (3)</t>
  </si>
  <si>
    <t>Valore aggiunto ai prezzi base (1)</t>
  </si>
  <si>
    <t xml:space="preserve">  Agricoltura</t>
  </si>
  <si>
    <t xml:space="preserve">  Industria</t>
  </si>
  <si>
    <t xml:space="preserve">  Costruzioni</t>
  </si>
  <si>
    <t xml:space="preserve">  Servizi</t>
  </si>
  <si>
    <t xml:space="preserve">  Totale</t>
  </si>
  <si>
    <t>Valore aggiunto per occupato (3)</t>
  </si>
  <si>
    <t>anni grafici internazionali</t>
  </si>
  <si>
    <t>rapporto di previsione - scenari per le economie locali - prometeia</t>
  </si>
  <si>
    <t>database tabelle e grafici</t>
  </si>
  <si>
    <t>2013</t>
  </si>
  <si>
    <t>2014</t>
  </si>
  <si>
    <t>2015</t>
  </si>
  <si>
    <t>2016</t>
  </si>
  <si>
    <t>2017</t>
  </si>
  <si>
    <t xml:space="preserve">  Importazioni di beni (1)</t>
  </si>
  <si>
    <t xml:space="preserve">  Esportazioni di beni (1)</t>
  </si>
  <si>
    <t>pc</t>
  </si>
  <si>
    <t>Analisi trimestrali congiunturali</t>
  </si>
  <si>
    <t>Congiuntura industriale</t>
  </si>
  <si>
    <t>Congiuntura dell'artigianato</t>
  </si>
  <si>
    <t>Congiuntura del commercio al dettaglio</t>
  </si>
  <si>
    <t>Congiuntura delle costruzioni</t>
  </si>
  <si>
    <t>Volume d'affari e produzione aggregati e per classi dimensionali delle imprese.</t>
  </si>
  <si>
    <t>Demografia delle imprese - Movimprese</t>
  </si>
  <si>
    <t>Demografia delle imprese - Imprenditoria estera</t>
  </si>
  <si>
    <t>Demografia delle imprese - Imprenditoria femminile</t>
  </si>
  <si>
    <t>Demografia delle imprese - Imprenditoria giovanile</t>
  </si>
  <si>
    <t>Esportazioni regionali</t>
  </si>
  <si>
    <t>L'andamento delle esportazioni emiliano-romagnole sulla base dei dati Istat.</t>
  </si>
  <si>
    <t>Scenario di previsione Emilia-Romagna</t>
  </si>
  <si>
    <t>Analisi semestrali e annuali</t>
  </si>
  <si>
    <t>Rapporto sull'economia regionale</t>
  </si>
  <si>
    <t>Banche dati</t>
  </si>
  <si>
    <t>Banca dati on-line di Unioncamere Emilia-Romagna</t>
  </si>
  <si>
    <t>Le previsioni macroeconomiche regionali a medio termine. Prometeia.</t>
  </si>
  <si>
    <t>Stato e andamento delle imprese estere, per forma giuridica e settore di attività.</t>
  </si>
  <si>
    <t>Stato e andamento delle imprese femminili, per forma giuridica e settore di attività.</t>
  </si>
  <si>
    <t>La demografia delle imprese, aggregata e per forma giuridica e settore di attività.</t>
  </si>
  <si>
    <t>Stato e andamento delle imprese giovanili, per forma giuridica e settore di attività.</t>
  </si>
  <si>
    <t>Aggiornamento annuale : Prometeia aggiorna a gennaio gli anni allora anch'io : aggiorna il riferimento di riga nella prima riga (46 sostituzioni) | trascina in basso</t>
  </si>
  <si>
    <t>riferimento</t>
  </si>
  <si>
    <t>riga</t>
  </si>
  <si>
    <t>Reddito disp. di famiglie (2)</t>
  </si>
  <si>
    <t>Emilia Occidentale</t>
  </si>
  <si>
    <t>valore aggiunto totale per abitante (migliaia di euro a valori concatenati)</t>
  </si>
  <si>
    <t>valore aggiunto per abitante (milioni di euro, valori correnti)</t>
  </si>
  <si>
    <t>tasso di variazione del valore aggiunto totale ai prezzi base per occupato (milioni di euro, valori concatenati, anno di riferimento 2010)</t>
  </si>
  <si>
    <t>valore aggiunto totale ai prezzi base per occupato (milioni di euro, valori concatenati, anno di riferimento 2010)</t>
  </si>
  <si>
    <t>Unioncamere Emilia-Romagna distribuisce dati statistici attraverso banche dati on line e produce e diffonde analisi economiche. Ecco le principali risorse che distribuiamo on line</t>
  </si>
  <si>
    <t>In sintesi la situazione della congiuntura dell'economia regionale.</t>
  </si>
  <si>
    <t>https://www.ucer.camcom.it/studi-ricerche/analisi/scecoer</t>
  </si>
  <si>
    <t>Fatturato, esportazioni, produzione, ordini per settori e dimensione delle imprese.</t>
  </si>
  <si>
    <t>Fatturato, esportazioni, produzione, ordini dell'artigianato.</t>
  </si>
  <si>
    <t>Vendite e giacenze per settori e classi dimensionali delle imprese.</t>
  </si>
  <si>
    <t>A fine dicembre, l'andamento dettagliato dell'anno, le previsioni e approfondimenti.</t>
  </si>
  <si>
    <t>Free e aggiornati dati nazionali, regionali e provinciali su congiuntura economica, demografia delel imprese e altro ancora</t>
  </si>
  <si>
    <t>La situazione congiunturale dell'economia dell'Emilia-Romagna</t>
  </si>
  <si>
    <t>https://www.ucer.camcom.it/studi-ricerche/analisi/os-congiuntura</t>
  </si>
  <si>
    <t>https://www.ucer.camcom.it/studi-ricerche/analisi/os-congiuntura-artigianato</t>
  </si>
  <si>
    <t>https://www.ucer.camcom.it/studi-ricerche/analisi/os-congiuntura-commercio</t>
  </si>
  <si>
    <t>https://www.ucer.camcom.it/studi-ricerche/analisi/os-congiuntura-costruzioni</t>
  </si>
  <si>
    <t>https://www.ucer.camcom.it/studi-ricerche/analisi/demografia-imprese</t>
  </si>
  <si>
    <t>https://www.ucer.camcom.it/studi-ricerche/analisi/imprenditoria-estera</t>
  </si>
  <si>
    <t>https://www.ucer.camcom.it/studi-ricerche/analisi/imprenditoria-femminile</t>
  </si>
  <si>
    <t>https://www.ucer.camcom.it/studi-ricerche/analisi/imprenditoria-giovanile</t>
  </si>
  <si>
    <t>Addetti delle localizzazioni di impresa</t>
  </si>
  <si>
    <t>L'andamento degli addetti delle localizzazioni di impresa sulla base dei dati Inps.</t>
  </si>
  <si>
    <t>https://www.ucer.camcom.it/studi-ricerche/analisi/addetti-localizzazioni/</t>
  </si>
  <si>
    <t>https://www.ucer.camcom.it/studi-ricerche/analisi/esportazioni-regionali</t>
  </si>
  <si>
    <t>https://www.ucer.camcom.it/studi-ricerche/analisi/scenario-previsione</t>
  </si>
  <si>
    <t>https://www.ucer.camcom.it/studi-ricerche/analisi/rapporto-economia-regionale</t>
  </si>
  <si>
    <t>https://www.ucer.camcom.it/studi-ricerche/dati/bd</t>
  </si>
  <si>
    <t>anni grafici regionali</t>
  </si>
  <si>
    <t>Consumi delle famiglie</t>
  </si>
  <si>
    <t xml:space="preserve">Consumi delle AAPP e delle ISP  </t>
  </si>
  <si>
    <t>Importazioni di beni</t>
  </si>
  <si>
    <t>Esportazioni di beni</t>
  </si>
  <si>
    <t>Valore aggiunto ai prezzi base</t>
  </si>
  <si>
    <t>Reddito disponibile delle famiglie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</si>
</sst>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\-0.0"/>
    <numFmt numFmtId="165" formatCode="mmmm\ yyyy"/>
    <numFmt numFmtId="166" formatCode="0.0"/>
  </numFmts>
  <fonts count="23" x14ac:knownFonts="1">
    <font>
      <sz val="8"/>
      <color theme="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</font>
    <font>
      <sz val="8"/>
      <color rgb="FFFF0000"/>
      <name val="Arial"/>
      <family val="2"/>
    </font>
    <font>
      <sz val="36"/>
      <color rgb="FFC00000"/>
      <name val="Arial"/>
      <family val="2"/>
    </font>
    <font>
      <sz val="14"/>
      <color theme="1" tint="0.499984740745262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  <font>
      <sz val="10"/>
      <color rgb="FFC00000"/>
      <name val="Arial"/>
      <family val="2"/>
    </font>
    <font>
      <b/>
      <sz val="8"/>
      <color theme="6" tint="-0.499984740745262"/>
      <name val="Arial"/>
      <family val="2"/>
    </font>
    <font>
      <sz val="8"/>
      <color rgb="FFFF66FF"/>
      <name val="Arial"/>
      <family val="2"/>
    </font>
    <font>
      <sz val="8"/>
      <color theme="6" tint="-0.499984740745262"/>
      <name val="Arial"/>
      <family val="2"/>
    </font>
    <font>
      <sz val="18"/>
      <color rgb="FFC00000"/>
      <name val="Arial"/>
      <family val="2"/>
    </font>
    <font>
      <sz val="16"/>
      <color theme="6" tint="-0.499984740745262"/>
      <name val="Arial"/>
      <family val="2"/>
    </font>
    <font>
      <sz val="10"/>
      <color theme="1"/>
      <name val="Arial"/>
      <family val="2"/>
    </font>
    <font>
      <sz val="8"/>
      <color rgb="FFCC00CC"/>
      <name val="Arial"/>
      <family val="2"/>
    </font>
    <font>
      <sz val="28"/>
      <color theme="1" tint="0.499984740745262"/>
      <name val="Arial"/>
      <family val="2"/>
    </font>
    <font>
      <b/>
      <sz val="10"/>
      <color rgb="FFC0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0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2" xfId="0" applyFont="1" applyBorder="1"/>
    <xf numFmtId="0" fontId="10" fillId="0" borderId="0" xfId="0" quotePrefix="1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13" fillId="0" borderId="0" xfId="1" applyFont="1" applyAlignment="1" applyProtection="1"/>
    <xf numFmtId="0" fontId="0" fillId="2" borderId="0" xfId="0" applyFill="1"/>
    <xf numFmtId="0" fontId="0" fillId="0" borderId="0" xfId="0" applyFill="1"/>
    <xf numFmtId="0" fontId="6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166" fontId="0" fillId="0" borderId="0" xfId="0" applyNumberFormat="1" applyFont="1"/>
    <xf numFmtId="166" fontId="0" fillId="3" borderId="0" xfId="0" applyNumberFormat="1" applyFont="1" applyFill="1"/>
    <xf numFmtId="166" fontId="0" fillId="3" borderId="0" xfId="0" applyNumberFormat="1" applyFill="1"/>
    <xf numFmtId="164" fontId="0" fillId="0" borderId="0" xfId="0" applyNumberFormat="1" applyFill="1"/>
    <xf numFmtId="164" fontId="0" fillId="3" borderId="0" xfId="0" applyNumberFormat="1" applyFill="1"/>
    <xf numFmtId="164" fontId="0" fillId="5" borderId="0" xfId="0" applyNumberFormat="1" applyFill="1"/>
    <xf numFmtId="0" fontId="0" fillId="6" borderId="0" xfId="0" applyFill="1"/>
    <xf numFmtId="0" fontId="0" fillId="7" borderId="0" xfId="0" applyFill="1"/>
    <xf numFmtId="0" fontId="14" fillId="8" borderId="0" xfId="0" applyFont="1" applyFill="1"/>
    <xf numFmtId="0" fontId="1" fillId="9" borderId="0" xfId="0" applyFont="1" applyFill="1"/>
    <xf numFmtId="0" fontId="0" fillId="10" borderId="0" xfId="0" applyFill="1"/>
    <xf numFmtId="0" fontId="0" fillId="8" borderId="0" xfId="0" applyFill="1"/>
    <xf numFmtId="0" fontId="0" fillId="0" borderId="1" xfId="0" applyFont="1" applyBorder="1"/>
    <xf numFmtId="164" fontId="0" fillId="8" borderId="0" xfId="0" applyNumberFormat="1" applyFont="1" applyFill="1"/>
    <xf numFmtId="166" fontId="0" fillId="5" borderId="0" xfId="0" applyNumberFormat="1" applyFill="1"/>
    <xf numFmtId="164" fontId="0" fillId="0" borderId="0" xfId="0" applyNumberFormat="1"/>
    <xf numFmtId="0" fontId="15" fillId="0" borderId="0" xfId="0" applyFont="1"/>
    <xf numFmtId="0" fontId="0" fillId="11" borderId="0" xfId="0" applyFill="1"/>
    <xf numFmtId="0" fontId="9" fillId="0" borderId="0" xfId="0" applyFont="1"/>
    <xf numFmtId="164" fontId="9" fillId="0" borderId="0" xfId="0" applyNumberFormat="1" applyFont="1"/>
    <xf numFmtId="1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3" borderId="0" xfId="0" applyFont="1" applyFill="1"/>
    <xf numFmtId="164" fontId="9" fillId="3" borderId="0" xfId="0" applyNumberFormat="1" applyFont="1" applyFill="1"/>
    <xf numFmtId="0" fontId="17" fillId="0" borderId="0" xfId="0" applyFont="1"/>
    <xf numFmtId="166" fontId="0" fillId="0" borderId="0" xfId="0" applyNumberFormat="1" applyFill="1"/>
    <xf numFmtId="166" fontId="0" fillId="0" borderId="0" xfId="0" applyNumberFormat="1"/>
    <xf numFmtId="1" fontId="0" fillId="0" borderId="0" xfId="0" applyNumberFormat="1" applyAlignment="1">
      <alignment horizontal="right"/>
    </xf>
    <xf numFmtId="0" fontId="18" fillId="0" borderId="0" xfId="0" applyFont="1"/>
    <xf numFmtId="0" fontId="19" fillId="0" borderId="0" xfId="0" applyFont="1"/>
    <xf numFmtId="0" fontId="10" fillId="0" borderId="0" xfId="5" applyFont="1"/>
    <xf numFmtId="0" fontId="3" fillId="0" borderId="0" xfId="5"/>
    <xf numFmtId="0" fontId="10" fillId="0" borderId="0" xfId="5" applyFont="1" applyAlignment="1">
      <alignment vertical="center" wrapText="1"/>
    </xf>
    <xf numFmtId="0" fontId="20" fillId="0" borderId="0" xfId="5" applyFont="1" applyAlignment="1">
      <alignment wrapText="1"/>
    </xf>
    <xf numFmtId="0" fontId="10" fillId="0" borderId="0" xfId="5" applyFont="1" applyAlignment="1">
      <alignment wrapText="1"/>
    </xf>
    <xf numFmtId="0" fontId="21" fillId="0" borderId="0" xfId="5" applyFont="1" applyAlignment="1">
      <alignment wrapText="1"/>
    </xf>
    <xf numFmtId="0" fontId="10" fillId="3" borderId="0" xfId="5" applyFont="1" applyFill="1" applyAlignment="1">
      <alignment wrapText="1"/>
    </xf>
    <xf numFmtId="0" fontId="22" fillId="3" borderId="0" xfId="2" applyFont="1" applyFill="1" applyAlignment="1" applyProtection="1">
      <alignment vertical="center"/>
    </xf>
    <xf numFmtId="0" fontId="22" fillId="3" borderId="0" xfId="3" applyFont="1" applyFill="1" applyAlignment="1" applyProtection="1">
      <alignment vertical="center"/>
    </xf>
    <xf numFmtId="0" fontId="3" fillId="3" borderId="0" xfId="5" applyFill="1"/>
    <xf numFmtId="1" fontId="9" fillId="0" borderId="2" xfId="0" applyNumberFormat="1" applyFont="1" applyBorder="1"/>
    <xf numFmtId="0" fontId="0" fillId="0" borderId="2" xfId="0" applyBorder="1"/>
    <xf numFmtId="0" fontId="0" fillId="0" borderId="0" xfId="0" quotePrefix="1"/>
    <xf numFmtId="0" fontId="16" fillId="0" borderId="0" xfId="0" applyFont="1"/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</cellXfs>
  <cellStyles count="7">
    <cellStyle name="Collegamento ipertestuale" xfId="1" builtinId="8"/>
    <cellStyle name="Collegamento ipertestuale 2" xfId="2"/>
    <cellStyle name="Collegamento ipertestuale 2 2" xfId="3"/>
    <cellStyle name="Collegamento ipertestuale 3" xfId="6"/>
    <cellStyle name="Normale" xfId="0" builtinId="0"/>
    <cellStyle name="Normale 2" xfId="4"/>
    <cellStyle name="Normal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242738407699041"/>
          <c:y val="4.6959078568787147E-3"/>
        </c:manualLayout>
      </c:layout>
      <c:overlay val="0"/>
      <c:spPr>
        <a:ln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513888888889"/>
          <c:y val="9.8803604611951756E-2"/>
          <c:w val="0.82975046296296284"/>
          <c:h val="0.79649978116905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61-4BE6-A624-AC1B2F7E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4124032"/>
        <c:axId val="528375808"/>
      </c:barChart>
      <c:dateAx>
        <c:axId val="5341240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8375808"/>
        <c:crosses val="autoZero"/>
        <c:auto val="0"/>
        <c:lblOffset val="300"/>
        <c:baseTimeUnit val="days"/>
      </c:dateAx>
      <c:valAx>
        <c:axId val="52837580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124032"/>
        <c:crosses val="autoZero"/>
        <c:crossBetween val="between"/>
        <c:majorUnit val="3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[2]int!$E$20:$I$20</c:f>
              <c:numCache>
                <c:formatCode>General</c:formatCode>
                <c:ptCount val="5"/>
                <c:pt idx="0">
                  <c:v>0.49725875019748234</c:v>
                </c:pt>
                <c:pt idx="1">
                  <c:v>-9.0903207481990655</c:v>
                </c:pt>
                <c:pt idx="2">
                  <c:v>6.6164361103471681</c:v>
                </c:pt>
                <c:pt idx="3">
                  <c:v>2.2492564774268864</c:v>
                </c:pt>
                <c:pt idx="4">
                  <c:v>2.5477475805606886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11-427D-AEFE-F88B5CB58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69991680"/>
        <c:axId val="370253120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611-427D-AEFE-F88B5CB58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991680"/>
        <c:axId val="370253120"/>
      </c:lineChart>
      <c:dateAx>
        <c:axId val="3699916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0253120"/>
        <c:crosses val="autoZero"/>
        <c:auto val="0"/>
        <c:lblOffset val="300"/>
        <c:baseTimeUnit val="days"/>
      </c:dateAx>
      <c:valAx>
        <c:axId val="370253120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991680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798357463381591"/>
          <c:y val="4.1275052632555207E-3"/>
          <c:w val="0.8620164253661840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[2]int!$A$22</c:f>
              <c:strCache>
                <c:ptCount val="1"/>
                <c:pt idx="0">
                  <c:v>Regno Unito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[2]int!$E$22:$I$22</c:f>
              <c:numCache>
                <c:formatCode>General</c:formatCode>
                <c:ptCount val="5"/>
                <c:pt idx="0">
                  <c:v>1.6719442285533015</c:v>
                </c:pt>
                <c:pt idx="1">
                  <c:v>-9.3961600384519279</c:v>
                </c:pt>
                <c:pt idx="2">
                  <c:v>7.3393844393559116</c:v>
                </c:pt>
                <c:pt idx="3">
                  <c:v>2.1882568352251219</c:v>
                </c:pt>
                <c:pt idx="4">
                  <c:v>1.6091266831449014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D1-47DA-B82B-E3E95B960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69993216"/>
        <c:axId val="36988691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AD1-47DA-B82B-E3E95B960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993216"/>
        <c:axId val="369886912"/>
      </c:lineChart>
      <c:dateAx>
        <c:axId val="3699932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886912"/>
        <c:crosses val="autoZero"/>
        <c:auto val="0"/>
        <c:lblOffset val="300"/>
        <c:baseTimeUnit val="days"/>
      </c:dateAx>
      <c:valAx>
        <c:axId val="36988691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99321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910507154347642"/>
          <c:y val="4.1275052632555207E-3"/>
          <c:w val="0.8637520955041909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3307360611865661E-2"/>
          <c:w val="0.86943784722222217"/>
          <c:h val="0.801996025169145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[2]int!$A$19</c:f>
              <c:strCache>
                <c:ptCount val="1"/>
                <c:pt idx="0">
                  <c:v>Francia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[2]int!$E$19:$I$19</c:f>
              <c:numCache>
                <c:formatCode>General</c:formatCode>
                <c:ptCount val="5"/>
                <c:pt idx="0">
                  <c:v>1.8389437923970853</c:v>
                </c:pt>
                <c:pt idx="1">
                  <c:v>-7.9869908050125176</c:v>
                </c:pt>
                <c:pt idx="2">
                  <c:v>6.9655245338002603</c:v>
                </c:pt>
                <c:pt idx="3">
                  <c:v>2.4913045163386327</c:v>
                </c:pt>
                <c:pt idx="4">
                  <c:v>2.3865579781730872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45-472D-B97F-30E892C6D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69995264"/>
        <c:axId val="369889216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345-472D-B97F-30E892C6D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995264"/>
        <c:axId val="369889216"/>
      </c:lineChart>
      <c:dateAx>
        <c:axId val="3699952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889216"/>
        <c:crosses val="autoZero"/>
        <c:auto val="0"/>
        <c:lblOffset val="300"/>
        <c:baseTimeUnit val="days"/>
      </c:dateAx>
      <c:valAx>
        <c:axId val="369889216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99526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405418677504022"/>
          <c:y val="4.1275052632555207E-3"/>
          <c:w val="0.87412987892642457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[2]int!$A$21</c:f>
              <c:strCache>
                <c:ptCount val="1"/>
                <c:pt idx="0">
                  <c:v>Spagna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[2]int!$E$21:$I$21</c:f>
              <c:numCache>
                <c:formatCode>General</c:formatCode>
                <c:ptCount val="5"/>
                <c:pt idx="0">
                  <c:v>2.0852769324042342</c:v>
                </c:pt>
                <c:pt idx="1">
                  <c:v>-10.822961192739633</c:v>
                </c:pt>
                <c:pt idx="2">
                  <c:v>4.9621647617544618</c:v>
                </c:pt>
                <c:pt idx="3">
                  <c:v>3.2855337717147215</c:v>
                </c:pt>
                <c:pt idx="4">
                  <c:v>3.0074738467350315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0C-4915-8768-D8AE604AF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70107392"/>
        <c:axId val="369891520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80C-4915-8768-D8AE604AF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107392"/>
        <c:axId val="369891520"/>
      </c:lineChart>
      <c:dateAx>
        <c:axId val="3701073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891520"/>
        <c:crosses val="autoZero"/>
        <c:auto val="0"/>
        <c:lblOffset val="300"/>
        <c:baseTimeUnit val="days"/>
      </c:dateAx>
      <c:valAx>
        <c:axId val="369891520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010739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217712302091271"/>
          <c:y val="8.8389304693803732E-3"/>
          <c:w val="0.87061857590381853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[2]int!$A$23</c:f>
              <c:strCache>
                <c:ptCount val="1"/>
                <c:pt idx="0">
                  <c:v>Europa Centrale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[2]int!$E$23:$I$23</c:f>
              <c:numCache>
                <c:formatCode>General</c:formatCode>
                <c:ptCount val="5"/>
                <c:pt idx="0">
                  <c:v>3.966526004969162</c:v>
                </c:pt>
                <c:pt idx="1">
                  <c:v>-3.8110427158145055</c:v>
                </c:pt>
                <c:pt idx="2">
                  <c:v>4.5206046614628015</c:v>
                </c:pt>
                <c:pt idx="3">
                  <c:v>1.3321755821127379</c:v>
                </c:pt>
                <c:pt idx="4">
                  <c:v>2.0320444567325291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B9-46C7-B440-5BE114550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70107904"/>
        <c:axId val="37077868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CB9-46C7-B440-5BE114550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107904"/>
        <c:axId val="370778688"/>
      </c:lineChart>
      <c:dateAx>
        <c:axId val="37010790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0778688"/>
        <c:crosses val="autoZero"/>
        <c:auto val="0"/>
        <c:lblOffset val="300"/>
        <c:baseTimeUnit val="days"/>
      </c:dateAx>
      <c:valAx>
        <c:axId val="37077868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010790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300685801371603"/>
          <c:y val="4.1275052632555207E-3"/>
          <c:w val="0.87377292354584712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148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('[2]naz-o'!$F$7:$F$9,'[2]naz-o'!$F$11,'[2]naz-o'!$F$14:$F$15,'[2]naz-o'!$F$21)</c:f>
              <c:numCache>
                <c:formatCode>General</c:formatCode>
                <c:ptCount val="7"/>
                <c:pt idx="0">
                  <c:v>6.6164361103471681</c:v>
                </c:pt>
                <c:pt idx="1">
                  <c:v>14.634366956936473</c:v>
                </c:pt>
                <c:pt idx="2">
                  <c:v>13.37578699741011</c:v>
                </c:pt>
                <c:pt idx="3">
                  <c:v>5.179972022110757</c:v>
                </c:pt>
                <c:pt idx="4">
                  <c:v>12.469038039209401</c:v>
                </c:pt>
                <c:pt idx="5">
                  <c:v>22.283111665495682</c:v>
                </c:pt>
                <c:pt idx="6">
                  <c:v>7.1585387296588499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53-49AC-A193-737BDC570601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('[2]naz-o'!$G$7:$G$9,'[2]naz-o'!$G$11,'[2]naz-o'!$G$14:$G$15,'[2]naz-o'!$G$21)</c:f>
              <c:numCache>
                <c:formatCode>General</c:formatCode>
                <c:ptCount val="7"/>
                <c:pt idx="0">
                  <c:v>2.2492564774268864</c:v>
                </c:pt>
                <c:pt idx="1">
                  <c:v>5.0295527595226597</c:v>
                </c:pt>
                <c:pt idx="2">
                  <c:v>3.4982476548342412</c:v>
                </c:pt>
                <c:pt idx="3">
                  <c:v>2.0136018881234063</c:v>
                </c:pt>
                <c:pt idx="4">
                  <c:v>3.792726387497658</c:v>
                </c:pt>
                <c:pt idx="5">
                  <c:v>8.5627104829860698</c:v>
                </c:pt>
                <c:pt idx="6">
                  <c:v>5.829859443380121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53-49AC-A193-737BDC570601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('[2]naz-o'!$H$7:$H$9,'[2]naz-o'!$H$11,'[2]naz-o'!$H$14:$H$15,'[2]naz-o'!$H$21)</c:f>
              <c:numCache>
                <c:formatCode>General</c:formatCode>
                <c:ptCount val="7"/>
                <c:pt idx="0">
                  <c:v>2.5477475805606886</c:v>
                </c:pt>
                <c:pt idx="1">
                  <c:v>5.0650663631031545</c:v>
                </c:pt>
                <c:pt idx="2">
                  <c:v>4.5298875892899826</c:v>
                </c:pt>
                <c:pt idx="3">
                  <c:v>2.278784968183456</c:v>
                </c:pt>
                <c:pt idx="4">
                  <c:v>5.4314734948476717</c:v>
                </c:pt>
                <c:pt idx="5">
                  <c:v>5.8130810615466322</c:v>
                </c:pt>
                <c:pt idx="6">
                  <c:v>4.2220843389861393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953-49AC-A193-737BDC570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71526656"/>
        <c:axId val="370780992"/>
      </c:barChart>
      <c:catAx>
        <c:axId val="371526656"/>
        <c:scaling>
          <c:orientation val="minMax"/>
        </c:scaling>
        <c:delete val="0"/>
        <c:axPos val="b"/>
        <c:minorGridlines>
          <c:spPr>
            <a:ln w="15875">
              <a:solidFill>
                <a:srgbClr val="C00000"/>
              </a:solidFill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0780992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370780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3715266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358868277058593"/>
          <c:y val="0.94498373749792908"/>
          <c:w val="0.25736102413534689"/>
          <c:h val="3.8009086073543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988" r="0.75000000000000988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8C-4AB0-8FFC-EFA9186F2BEF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'[2]naz-o'!$F$22</c:f>
              <c:numCache>
                <c:formatCode>General</c:formatCode>
                <c:ptCount val="1"/>
                <c:pt idx="0">
                  <c:v>150.36876431252978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8C-4AB0-8FFC-EFA9186F2BEF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8C-4AB0-8FFC-EFA9186F2BEF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'[2]naz-o'!$G$22</c:f>
              <c:numCache>
                <c:formatCode>General</c:formatCode>
                <c:ptCount val="1"/>
                <c:pt idx="0">
                  <c:v>148.96338463326262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58C-4AB0-8FFC-EFA9186F2BEF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8C-4AB0-8FFC-EFA9186F2BEF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'[2]naz-o'!$H$22</c:f>
              <c:numCache>
                <c:formatCode>General</c:formatCode>
                <c:ptCount val="1"/>
                <c:pt idx="0">
                  <c:v>146.84838809234415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58C-4AB0-8FFC-EFA9186F2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71586560"/>
        <c:axId val="370783296"/>
      </c:barChart>
      <c:catAx>
        <c:axId val="371586560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0783296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370783296"/>
        <c:scaling>
          <c:orientation val="minMax"/>
          <c:max val="170"/>
          <c:min val="12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37158656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A4-431B-B53D-64D5FCE04DF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'[2]naz-o'!$F$17</c:f>
              <c:numCache>
                <c:formatCode>General</c:formatCode>
                <c:ptCount val="1"/>
                <c:pt idx="0">
                  <c:v>9.4938465000000001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A4-431B-B53D-64D5FCE04DF4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A4-431B-B53D-64D5FCE04DF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'[2]naz-o'!$G$17</c:f>
              <c:numCache>
                <c:formatCode>General</c:formatCode>
                <c:ptCount val="1"/>
                <c:pt idx="0">
                  <c:v>9.8930362499999998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7A4-431B-B53D-64D5FCE04DF4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A4-431B-B53D-64D5FCE04DF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'[2]naz-o'!$H$17</c:f>
              <c:numCache>
                <c:formatCode>General</c:formatCode>
                <c:ptCount val="1"/>
                <c:pt idx="0">
                  <c:v>9.8650334999999991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7A4-431B-B53D-64D5FCE04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71445760"/>
        <c:axId val="370785600"/>
      </c:barChart>
      <c:catAx>
        <c:axId val="371445760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0785600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370785600"/>
        <c:scaling>
          <c:orientation val="minMax"/>
          <c:max val="13"/>
          <c:min val="7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371445760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7603593853205884E-2"/>
          <c:w val="0.93270893246187359"/>
          <c:h val="0.8465212865340986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[1]erdb!$C$4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71-4EE8-90E6-3DAED74551BC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71-4EE8-90E6-3DAED74551BC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71-4EE8-90E6-3DAED74551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[1]erdb!$A$10:$A$25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[1]erdb!$C$10:$C$24</c:f>
              <c:numCache>
                <c:formatCode>0.0;[Red]\-0.0</c:formatCode>
                <c:ptCount val="15"/>
                <c:pt idx="0">
                  <c:v>-6.6972449348851271</c:v>
                </c:pt>
                <c:pt idx="1">
                  <c:v>2.2055064983735218</c:v>
                </c:pt>
                <c:pt idx="2">
                  <c:v>2.6405205145021426</c:v>
                </c:pt>
                <c:pt idx="3">
                  <c:v>-2.8586457435854418</c:v>
                </c:pt>
                <c:pt idx="4">
                  <c:v>-0.73800762952651588</c:v>
                </c:pt>
                <c:pt idx="5">
                  <c:v>1.0096462934914063</c:v>
                </c:pt>
                <c:pt idx="6">
                  <c:v>0.53568021273482369</c:v>
                </c:pt>
                <c:pt idx="7">
                  <c:v>1.6937762975938631</c:v>
                </c:pt>
                <c:pt idx="8">
                  <c:v>2.321015694141626</c:v>
                </c:pt>
                <c:pt idx="9">
                  <c:v>1.4301118167105553</c:v>
                </c:pt>
                <c:pt idx="10">
                  <c:v>-3.7871422707358438E-2</c:v>
                </c:pt>
                <c:pt idx="11">
                  <c:v>-9.3260019705686084</c:v>
                </c:pt>
                <c:pt idx="12">
                  <c:v>7.2780463148543362</c:v>
                </c:pt>
                <c:pt idx="13">
                  <c:v>2.3820090958338147</c:v>
                </c:pt>
                <c:pt idx="14">
                  <c:v>2.7473660670530364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871-4EE8-90E6-3DAED74551BC}"/>
            </c:ext>
          </c:extLst>
        </c:ser>
        <c:ser>
          <c:idx val="2"/>
          <c:order val="3"/>
          <c:tx>
            <c:strRef>
              <c:f>[1]itdb!$C$4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[1]itdb!$C$10:$C$24</c:f>
              <c:numCache>
                <c:formatCode>0.0;[Red]\-0.0</c:formatCode>
                <c:ptCount val="15"/>
                <c:pt idx="0">
                  <c:v>-5.2809372082931016</c:v>
                </c:pt>
                <c:pt idx="1">
                  <c:v>1.7132958391692155</c:v>
                </c:pt>
                <c:pt idx="2">
                  <c:v>0.7073333470344334</c:v>
                </c:pt>
                <c:pt idx="3">
                  <c:v>-2.9809057682377071</c:v>
                </c:pt>
                <c:pt idx="4">
                  <c:v>-1.8410654508824953</c:v>
                </c:pt>
                <c:pt idx="5">
                  <c:v>-4.5475423638197121E-3</c:v>
                </c:pt>
                <c:pt idx="6">
                  <c:v>0.77830435071657433</c:v>
                </c:pt>
                <c:pt idx="7">
                  <c:v>1.293462731559103</c:v>
                </c:pt>
                <c:pt idx="8">
                  <c:v>1.6678590410685645</c:v>
                </c:pt>
                <c:pt idx="9">
                  <c:v>0.92581094101273909</c:v>
                </c:pt>
                <c:pt idx="10">
                  <c:v>0.50023391250677562</c:v>
                </c:pt>
                <c:pt idx="11">
                  <c:v>-9.0256689277567794</c:v>
                </c:pt>
                <c:pt idx="12">
                  <c:v>6.6437901896619245</c:v>
                </c:pt>
                <c:pt idx="13">
                  <c:v>2.2492564774268864</c:v>
                </c:pt>
                <c:pt idx="14">
                  <c:v>2.5477475805607108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871-4EE8-90E6-3DAED7455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1449344"/>
        <c:axId val="371599616"/>
      </c:barChart>
      <c:lineChart>
        <c:grouping val="standard"/>
        <c:varyColors val="0"/>
        <c:ser>
          <c:idx val="1"/>
          <c:order val="0"/>
          <c:tx>
            <c:strRef>
              <c:f>[1]erdb!$B$4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71-4EE8-90E6-3DAED74551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[1]erdb!$B$10:$B$24</c:f>
              <c:numCache>
                <c:formatCode>0.0</c:formatCode>
                <c:ptCount val="15"/>
                <c:pt idx="0">
                  <c:v>102.00124515674781</c:v>
                </c:pt>
                <c:pt idx="1">
                  <c:v>104.25088924710178</c:v>
                </c:pt>
                <c:pt idx="2">
                  <c:v>107.00365536422241</c:v>
                </c:pt>
                <c:pt idx="3">
                  <c:v>103.94479992467222</c:v>
                </c:pt>
                <c:pt idx="4">
                  <c:v>103.17767937073208</c:v>
                </c:pt>
                <c:pt idx="5">
                  <c:v>104.21940898620912</c:v>
                </c:pt>
                <c:pt idx="6">
                  <c:v>104.77769173797742</c:v>
                </c:pt>
                <c:pt idx="7">
                  <c:v>106.55239144580126</c:v>
                </c:pt>
                <c:pt idx="8">
                  <c:v>109.02548917374155</c:v>
                </c:pt>
                <c:pt idx="9">
                  <c:v>110.58467557764172</c:v>
                </c:pt>
                <c:pt idx="10">
                  <c:v>110.54279558770415</c:v>
                </c:pt>
                <c:pt idx="11">
                  <c:v>100.23357229287322</c:v>
                </c:pt>
                <c:pt idx="12">
                  <c:v>107.52861810738156</c:v>
                </c:pt>
                <c:pt idx="13">
                  <c:v>110.0899595713238</c:v>
                </c:pt>
                <c:pt idx="14">
                  <c:v>113.11453376381876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871-4EE8-90E6-3DAED74551BC}"/>
            </c:ext>
          </c:extLst>
        </c:ser>
        <c:ser>
          <c:idx val="0"/>
          <c:order val="1"/>
          <c:tx>
            <c:strRef>
              <c:f>[1]itdb!$B$4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71-4EE8-90E6-3DAED74551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[1]itdb!$B$10:$B$24</c:f>
              <c:numCache>
                <c:formatCode>0.0</c:formatCode>
                <c:ptCount val="15"/>
                <c:pt idx="0">
                  <c:v>101.42157701240255</c:v>
                </c:pt>
                <c:pt idx="1">
                  <c:v>103.15922867137584</c:v>
                </c:pt>
                <c:pt idx="2">
                  <c:v>103.888908296312</c:v>
                </c:pt>
                <c:pt idx="3">
                  <c:v>100.79207783634804</c:v>
                </c:pt>
                <c:pt idx="4">
                  <c:v>98.936429714076453</c:v>
                </c:pt>
                <c:pt idx="5">
                  <c:v>98.931930538021959</c:v>
                </c:pt>
                <c:pt idx="6">
                  <c:v>99.70192205764728</c:v>
                </c:pt>
                <c:pt idx="7">
                  <c:v>100.99152926211103</c:v>
                </c:pt>
                <c:pt idx="8">
                  <c:v>102.67592561362257</c:v>
                </c:pt>
                <c:pt idx="9">
                  <c:v>103.62651056673958</c:v>
                </c:pt>
                <c:pt idx="10">
                  <c:v>104.14488551494185</c:v>
                </c:pt>
                <c:pt idx="11">
                  <c:v>94.745112943171847</c:v>
                </c:pt>
                <c:pt idx="12">
                  <c:v>101.03977946207442</c:v>
                </c:pt>
                <c:pt idx="13">
                  <c:v>103.31242324640296</c:v>
                </c:pt>
                <c:pt idx="14">
                  <c:v>105.94456301008182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F871-4EE8-90E6-3DAED7455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1448832"/>
        <c:axId val="371599040"/>
      </c:lineChart>
      <c:catAx>
        <c:axId val="37144883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599040"/>
        <c:crossesAt val="100"/>
        <c:auto val="1"/>
        <c:lblAlgn val="ctr"/>
        <c:lblOffset val="200"/>
        <c:noMultiLvlLbl val="0"/>
      </c:catAx>
      <c:valAx>
        <c:axId val="37159904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448832"/>
        <c:crosses val="autoZero"/>
        <c:crossBetween val="between"/>
      </c:valAx>
      <c:catAx>
        <c:axId val="3714493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71599616"/>
        <c:crossesAt val="0"/>
        <c:auto val="1"/>
        <c:lblAlgn val="ctr"/>
        <c:lblOffset val="100"/>
        <c:noMultiLvlLbl val="0"/>
      </c:catAx>
      <c:valAx>
        <c:axId val="371599616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449344"/>
        <c:crosses val="max"/>
        <c:crossBetween val="between"/>
        <c:majorUnit val="2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717720494585954"/>
          <c:y val="9.1267434545888367E-3"/>
          <c:w val="0.43002582913023213"/>
          <c:h val="2.8683976486410273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75137673029012E-2"/>
          <c:y val="7.1853342125449138E-2"/>
          <c:w val="0.9170103749386278"/>
          <c:h val="0.784195688653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[1]erdb!$A$22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[1]erdb!$G$22:$K$22</c:f>
              <c:numCache>
                <c:formatCode>0.0;[Red]\-0.0</c:formatCode>
                <c:ptCount val="5"/>
                <c:pt idx="0">
                  <c:v>7.2780463148543362</c:v>
                </c:pt>
                <c:pt idx="1">
                  <c:v>13.783463221503123</c:v>
                </c:pt>
                <c:pt idx="2">
                  <c:v>11.478687939150078</c:v>
                </c:pt>
                <c:pt idx="3">
                  <c:v>5.5283875456586529</c:v>
                </c:pt>
                <c:pt idx="4">
                  <c:v>19.773202892013209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45-473A-AABB-0C321CF3A486}"/>
            </c:ext>
          </c:extLst>
        </c:ser>
        <c:ser>
          <c:idx val="1"/>
          <c:order val="1"/>
          <c:tx>
            <c:strRef>
              <c:f>[1]erdb!$A$23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A5002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[1]erdb!$G$23:$K$23</c:f>
              <c:numCache>
                <c:formatCode>0.0;[Red]\-0.0</c:formatCode>
                <c:ptCount val="5"/>
                <c:pt idx="0">
                  <c:v>2.3820090958338147</c:v>
                </c:pt>
                <c:pt idx="1">
                  <c:v>4.4881269748929364</c:v>
                </c:pt>
                <c:pt idx="2">
                  <c:v>3.4149424846398047</c:v>
                </c:pt>
                <c:pt idx="3">
                  <c:v>2.2402433360276142</c:v>
                </c:pt>
                <c:pt idx="4">
                  <c:v>6.4805021962027087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45-473A-AABB-0C321CF3A486}"/>
            </c:ext>
          </c:extLst>
        </c:ser>
        <c:ser>
          <c:idx val="2"/>
          <c:order val="2"/>
          <c:tx>
            <c:strRef>
              <c:f>[1]erdb!$A$24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[1]erdb!$G$24:$K$24</c:f>
              <c:numCache>
                <c:formatCode>0.0;[Red]\-0.0</c:formatCode>
                <c:ptCount val="5"/>
                <c:pt idx="0">
                  <c:v>2.7473660670530364</c:v>
                </c:pt>
                <c:pt idx="1">
                  <c:v>4.2509321772370434</c:v>
                </c:pt>
                <c:pt idx="2">
                  <c:v>3.4675122294919758</c:v>
                </c:pt>
                <c:pt idx="3">
                  <c:v>2.7771951200393552</c:v>
                </c:pt>
                <c:pt idx="4">
                  <c:v>5.8324209559221574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045-473A-AABB-0C321CF3A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71019264"/>
        <c:axId val="371601920"/>
      </c:barChart>
      <c:catAx>
        <c:axId val="37101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601920"/>
        <c:crosses val="autoZero"/>
        <c:auto val="1"/>
        <c:lblAlgn val="ctr"/>
        <c:lblOffset val="100"/>
        <c:noMultiLvlLbl val="0"/>
      </c:catAx>
      <c:valAx>
        <c:axId val="371601920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01926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1261139029908296E-3"/>
          <c:y val="9.1267434545888367E-3"/>
          <c:w val="0.98811736859634536"/>
          <c:h val="5.1045029507211841E-2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[2]int!$A$10</c:f>
              <c:strCache>
                <c:ptCount val="1"/>
                <c:pt idx="0">
                  <c:v>Giappone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[2]int!$E$10:$I$10</c:f>
              <c:numCache>
                <c:formatCode>General</c:formatCode>
                <c:ptCount val="5"/>
                <c:pt idx="0">
                  <c:v>-0.24035079745385879</c:v>
                </c:pt>
                <c:pt idx="1">
                  <c:v>-4.4975565306532133</c:v>
                </c:pt>
                <c:pt idx="2">
                  <c:v>1.4759270901899546</c:v>
                </c:pt>
                <c:pt idx="3">
                  <c:v>1.8600928684562534</c:v>
                </c:pt>
                <c:pt idx="4">
                  <c:v>0.80373979665844253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9308032"/>
        <c:axId val="52837811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08032"/>
        <c:axId val="528378112"/>
      </c:lineChart>
      <c:dateAx>
        <c:axId val="5393080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8378112"/>
        <c:crosses val="autoZero"/>
        <c:auto val="0"/>
        <c:lblOffset val="300"/>
        <c:baseTimeUnit val="days"/>
      </c:dateAx>
      <c:valAx>
        <c:axId val="52837811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930803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719597550306211"/>
          <c:y val="1.3550522679510421E-2"/>
          <c:w val="0.84134374228862419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45170792499858"/>
          <c:y val="0.14134546165884193"/>
          <c:w val="0.93029132746118604"/>
          <c:h val="0.6324395383015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[1]erdb!$S$22:$S$24</c:f>
              <c:numCache>
                <c:formatCode>0.0;[Red]\-0.0</c:formatCode>
                <c:ptCount val="3"/>
                <c:pt idx="0">
                  <c:v>11.859477762842751</c:v>
                </c:pt>
                <c:pt idx="1">
                  <c:v>-1.7091213338704669E-2</c:v>
                </c:pt>
                <c:pt idx="2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8C-4E42-9038-5C3247E45362}"/>
            </c:ext>
          </c:extLst>
        </c:ser>
        <c:ser>
          <c:idx val="1"/>
          <c:order val="1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[1]erdb!$T$22:$T$24</c:f>
              <c:numCache>
                <c:formatCode>0.0;[Red]\-0.0</c:formatCode>
                <c:ptCount val="3"/>
                <c:pt idx="0">
                  <c:v>22.055725108968339</c:v>
                </c:pt>
                <c:pt idx="1">
                  <c:v>8.635256744103593</c:v>
                </c:pt>
                <c:pt idx="2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C8C-4E42-9038-5C3247E45362}"/>
            </c:ext>
          </c:extLst>
        </c:ser>
        <c:ser>
          <c:idx val="2"/>
          <c:order val="2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[1]erdb!$U$22:$U$24</c:f>
              <c:numCache>
                <c:formatCode>0.0;[Red]\-0.0</c:formatCode>
                <c:ptCount val="3"/>
                <c:pt idx="0">
                  <c:v>4.7179348973394486</c:v>
                </c:pt>
                <c:pt idx="1">
                  <c:v>3.0141419633628042</c:v>
                </c:pt>
                <c:pt idx="2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C8C-4E42-9038-5C3247E45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71958272"/>
        <c:axId val="371604224"/>
      </c:barChart>
      <c:lineChart>
        <c:grouping val="standard"/>
        <c:varyColors val="0"/>
        <c:ser>
          <c:idx val="3"/>
          <c:order val="3"/>
          <c:tx>
            <c:strRef>
              <c:f>[1]erdb!$V$9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[1]erdb!$V$22:$V$24</c:f>
              <c:numCache>
                <c:formatCode>0.0;[Red]\-0.0</c:formatCode>
                <c:ptCount val="3"/>
                <c:pt idx="0">
                  <c:v>7.1800014393903933</c:v>
                </c:pt>
                <c:pt idx="1">
                  <c:v>2.3560887808914632</c:v>
                </c:pt>
                <c:pt idx="2">
                  <c:v>2.684126406822096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C8C-4E42-9038-5C3247E45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1958272"/>
        <c:axId val="371604224"/>
      </c:lineChart>
      <c:catAx>
        <c:axId val="37195827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604224"/>
        <c:crosses val="autoZero"/>
        <c:auto val="1"/>
        <c:lblAlgn val="ctr"/>
        <c:lblOffset val="200"/>
        <c:noMultiLvlLbl val="0"/>
      </c:catAx>
      <c:valAx>
        <c:axId val="371604224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95827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7485443091927287E-2"/>
          <c:y val="0.91292860974017009"/>
          <c:w val="0.89950557833591105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06564457220625E-2"/>
          <c:y val="9.4687522674470712E-2"/>
          <c:w val="0.91029343554277942"/>
          <c:h val="0.68357550860719885"/>
        </c:manualLayout>
      </c:layout>
      <c:areaChart>
        <c:grouping val="percentStacked"/>
        <c:varyColors val="0"/>
        <c:ser>
          <c:idx val="0"/>
          <c:order val="0"/>
          <c:tx>
            <c:strRef>
              <c:f>[1]erdb!$W$9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[1]erdb!$W$10:$W$24</c:f>
              <c:numCache>
                <c:formatCode>0.0;[Red]\-0.0</c:formatCode>
                <c:ptCount val="15"/>
                <c:pt idx="0">
                  <c:v>2.4282878915752755</c:v>
                </c:pt>
                <c:pt idx="1">
                  <c:v>2.3636599123066802</c:v>
                </c:pt>
                <c:pt idx="2">
                  <c:v>2.5382781402238415</c:v>
                </c:pt>
                <c:pt idx="3">
                  <c:v>2.4936355178602927</c:v>
                </c:pt>
                <c:pt idx="4">
                  <c:v>2.5809596524955585</c:v>
                </c:pt>
                <c:pt idx="5">
                  <c:v>2.645904325797003</c:v>
                </c:pt>
                <c:pt idx="6">
                  <c:v>2.6306364505735993</c:v>
                </c:pt>
                <c:pt idx="7">
                  <c:v>2.7173066466810685</c:v>
                </c:pt>
                <c:pt idx="8">
                  <c:v>2.5173844378564723</c:v>
                </c:pt>
                <c:pt idx="9">
                  <c:v>2.4616672616315638</c:v>
                </c:pt>
                <c:pt idx="10">
                  <c:v>2.3094092554932795</c:v>
                </c:pt>
                <c:pt idx="11">
                  <c:v>2.4512605179595646</c:v>
                </c:pt>
                <c:pt idx="12">
                  <c:v>2.2329969220076027</c:v>
                </c:pt>
                <c:pt idx="13">
                  <c:v>2.1826636654426421</c:v>
                </c:pt>
                <c:pt idx="14">
                  <c:v>2.1393762328269395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05-4E25-AA1B-E659068CCB8F}"/>
            </c:ext>
          </c:extLst>
        </c:ser>
        <c:ser>
          <c:idx val="1"/>
          <c:order val="1"/>
          <c:tx>
            <c:strRef>
              <c:f>[1]erdb!$X$9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05-4E25-AA1B-E659068CCB8F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905-4E25-AA1B-E659068CCB8F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05-4E25-AA1B-E659068CCB8F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905-4E25-AA1B-E659068CCB8F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05-4E25-AA1B-E659068CCB8F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05-4E25-AA1B-E659068CCB8F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05-4E25-AA1B-E659068CCB8F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905-4E25-AA1B-E659068CCB8F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05-4E25-AA1B-E659068CCB8F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905-4E25-AA1B-E659068CCB8F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05-4E25-AA1B-E659068CCB8F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[1]erdb!$X$10:$X$24</c:f>
              <c:numCache>
                <c:formatCode>0.0;[Red]\-0.0</c:formatCode>
                <c:ptCount val="15"/>
                <c:pt idx="0">
                  <c:v>22.549915409433069</c:v>
                </c:pt>
                <c:pt idx="1">
                  <c:v>25.061293677188907</c:v>
                </c:pt>
                <c:pt idx="2">
                  <c:v>25.576717094372697</c:v>
                </c:pt>
                <c:pt idx="3">
                  <c:v>25.166180546145618</c:v>
                </c:pt>
                <c:pt idx="4">
                  <c:v>25.605562382887591</c:v>
                </c:pt>
                <c:pt idx="5">
                  <c:v>25.733199004117914</c:v>
                </c:pt>
                <c:pt idx="6">
                  <c:v>26.149571604708427</c:v>
                </c:pt>
                <c:pt idx="7">
                  <c:v>26.605901629708001</c:v>
                </c:pt>
                <c:pt idx="8">
                  <c:v>27.234757092089019</c:v>
                </c:pt>
                <c:pt idx="9">
                  <c:v>27.825587457006705</c:v>
                </c:pt>
                <c:pt idx="10">
                  <c:v>27.731688479171247</c:v>
                </c:pt>
                <c:pt idx="11">
                  <c:v>27.088525883555381</c:v>
                </c:pt>
                <c:pt idx="12">
                  <c:v>28.271210281829116</c:v>
                </c:pt>
                <c:pt idx="13">
                  <c:v>27.615727335454199</c:v>
                </c:pt>
                <c:pt idx="14">
                  <c:v>27.613878200532131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3905-4E25-AA1B-E659068CCB8F}"/>
            </c:ext>
          </c:extLst>
        </c:ser>
        <c:ser>
          <c:idx val="2"/>
          <c:order val="2"/>
          <c:tx>
            <c:strRef>
              <c:f>[1]erdb!$Y$9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905-4E25-AA1B-E659068CCB8F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905-4E25-AA1B-E659068CCB8F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905-4E25-AA1B-E659068CCB8F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905-4E25-AA1B-E659068CCB8F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905-4E25-AA1B-E659068CCB8F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905-4E25-AA1B-E659068CCB8F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905-4E25-AA1B-E659068CCB8F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905-4E25-AA1B-E659068CCB8F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05-4E25-AA1B-E659068CCB8F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905-4E25-AA1B-E659068CCB8F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905-4E25-AA1B-E659068CCB8F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[1]erdb!$Y$10:$Y$24</c:f>
              <c:numCache>
                <c:formatCode>0.0;[Red]\-0.0</c:formatCode>
                <c:ptCount val="15"/>
                <c:pt idx="0">
                  <c:v>6.3923033821501898</c:v>
                </c:pt>
                <c:pt idx="1">
                  <c:v>5.6274298767764197</c:v>
                </c:pt>
                <c:pt idx="2">
                  <c:v>5.1493651538354861</c:v>
                </c:pt>
                <c:pt idx="3">
                  <c:v>4.7790201839057147</c:v>
                </c:pt>
                <c:pt idx="4">
                  <c:v>4.5715663251648699</c:v>
                </c:pt>
                <c:pt idx="5">
                  <c:v>4.053577192524414</c:v>
                </c:pt>
                <c:pt idx="6">
                  <c:v>3.8938025306688258</c:v>
                </c:pt>
                <c:pt idx="7">
                  <c:v>3.946053579038634</c:v>
                </c:pt>
                <c:pt idx="8">
                  <c:v>3.9049780062970538</c:v>
                </c:pt>
                <c:pt idx="9">
                  <c:v>3.9601996815521221</c:v>
                </c:pt>
                <c:pt idx="10">
                  <c:v>3.9635222175770766</c:v>
                </c:pt>
                <c:pt idx="11">
                  <c:v>4.141774259815528</c:v>
                </c:pt>
                <c:pt idx="12">
                  <c:v>4.7166192734688224</c:v>
                </c:pt>
                <c:pt idx="13">
                  <c:v>5.0059664436213751</c:v>
                </c:pt>
                <c:pt idx="14">
                  <c:v>5.1604360024783844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3905-4E25-AA1B-E659068CCB8F}"/>
            </c:ext>
          </c:extLst>
        </c:ser>
        <c:ser>
          <c:idx val="3"/>
          <c:order val="3"/>
          <c:tx>
            <c:strRef>
              <c:f>[1]erdb!$Z$9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905-4E25-AA1B-E659068CCB8F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905-4E25-AA1B-E659068CCB8F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905-4E25-AA1B-E659068CCB8F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905-4E25-AA1B-E659068CCB8F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905-4E25-AA1B-E659068CCB8F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905-4E25-AA1B-E659068CCB8F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905-4E25-AA1B-E659068CCB8F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905-4E25-AA1B-E659068CCB8F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905-4E25-AA1B-E659068CCB8F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905-4E25-AA1B-E659068CCB8F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905-4E25-AA1B-E659068CCB8F}"/>
                </c:ext>
              </c:extLst>
            </c:dLbl>
            <c:numFmt formatCode="0.0" sourceLinked="0"/>
            <c:spPr>
              <a:noFill/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[1]erdb!$Z$10:$Z$24</c:f>
              <c:numCache>
                <c:formatCode>0.0;[Red]\-0.0</c:formatCode>
                <c:ptCount val="15"/>
                <c:pt idx="0">
                  <c:v>68.689012836221337</c:v>
                </c:pt>
                <c:pt idx="1">
                  <c:v>66.938830538604236</c:v>
                </c:pt>
                <c:pt idx="2">
                  <c:v>66.727967754594999</c:v>
                </c:pt>
                <c:pt idx="3">
                  <c:v>67.545418140609826</c:v>
                </c:pt>
                <c:pt idx="4">
                  <c:v>67.236132066288661</c:v>
                </c:pt>
                <c:pt idx="5">
                  <c:v>67.563933659024016</c:v>
                </c:pt>
                <c:pt idx="6">
                  <c:v>67.325914643948536</c:v>
                </c:pt>
                <c:pt idx="7">
                  <c:v>66.730811621037788</c:v>
                </c:pt>
                <c:pt idx="8">
                  <c:v>66.325348730601931</c:v>
                </c:pt>
                <c:pt idx="9">
                  <c:v>65.741921226647634</c:v>
                </c:pt>
                <c:pt idx="10">
                  <c:v>65.986239344703705</c:v>
                </c:pt>
                <c:pt idx="11">
                  <c:v>66.302223379515041</c:v>
                </c:pt>
                <c:pt idx="12">
                  <c:v>64.779173522694464</c:v>
                </c:pt>
                <c:pt idx="13">
                  <c:v>65.195642555481797</c:v>
                </c:pt>
                <c:pt idx="14">
                  <c:v>65.086309564162534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3905-4E25-AA1B-E659068CC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821056"/>
        <c:axId val="372311168"/>
      </c:areaChart>
      <c:catAx>
        <c:axId val="37182105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23111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72311168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821056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2311977982404717E-2"/>
          <c:y val="0.91292860974017009"/>
          <c:w val="0.82089936205339809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493589743589739E-2"/>
          <c:w val="0.89013115468409587"/>
          <c:h val="0.74964758218781979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[1]erdb!$S$10:$S$24</c:f>
              <c:numCache>
                <c:formatCode>0.0;[Red]\-0.0</c:formatCode>
                <c:ptCount val="15"/>
                <c:pt idx="0">
                  <c:v>-20.000824821632314</c:v>
                </c:pt>
                <c:pt idx="1">
                  <c:v>13.716581491499081</c:v>
                </c:pt>
                <c:pt idx="2">
                  <c:v>4.7869318181818166</c:v>
                </c:pt>
                <c:pt idx="3">
                  <c:v>-4.1165900916880886</c:v>
                </c:pt>
                <c:pt idx="4">
                  <c:v>1.2817119171233848</c:v>
                </c:pt>
                <c:pt idx="5">
                  <c:v>1.575850813912405</c:v>
                </c:pt>
                <c:pt idx="6">
                  <c:v>2.2572241406028315</c:v>
                </c:pt>
                <c:pt idx="7">
                  <c:v>3.5364120629165496</c:v>
                </c:pt>
                <c:pt idx="8">
                  <c:v>4.6788050847691887</c:v>
                </c:pt>
                <c:pt idx="9">
                  <c:v>3.6439137512102704</c:v>
                </c:pt>
                <c:pt idx="10">
                  <c:v>-0.37825660867241151</c:v>
                </c:pt>
                <c:pt idx="11">
                  <c:v>-11.219079692055335</c:v>
                </c:pt>
                <c:pt idx="12">
                  <c:v>11.859477762842751</c:v>
                </c:pt>
                <c:pt idx="13">
                  <c:v>-1.7091213338704669E-2</c:v>
                </c:pt>
                <c:pt idx="14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62-4C0E-B99E-8ADB982EBAC0}"/>
            </c:ext>
          </c:extLst>
        </c:ser>
        <c:ser>
          <c:idx val="4"/>
          <c:order val="4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[1]erdb!$T$10:$T$24</c:f>
              <c:numCache>
                <c:formatCode>0.0;[Red]\-0.0</c:formatCode>
                <c:ptCount val="15"/>
                <c:pt idx="0">
                  <c:v>-8.4926278886583777</c:v>
                </c:pt>
                <c:pt idx="1">
                  <c:v>-9.9221648359642209</c:v>
                </c:pt>
                <c:pt idx="2">
                  <c:v>-6.0472691054940908</c:v>
                </c:pt>
                <c:pt idx="3">
                  <c:v>-9.5609197048921892</c:v>
                </c:pt>
                <c:pt idx="4">
                  <c:v>-4.7773676957437727</c:v>
                </c:pt>
                <c:pt idx="5">
                  <c:v>-10.380104799134992</c:v>
                </c:pt>
                <c:pt idx="6">
                  <c:v>-3.3373549883990772</c:v>
                </c:pt>
                <c:pt idx="7">
                  <c:v>3.1261401386408538</c:v>
                </c:pt>
                <c:pt idx="8">
                  <c:v>1.1972814449306535</c:v>
                </c:pt>
                <c:pt idx="9">
                  <c:v>2.8777507911974531</c:v>
                </c:pt>
                <c:pt idx="10">
                  <c:v>4.2924595793403242E-2</c:v>
                </c:pt>
                <c:pt idx="11">
                  <c:v>-5.0235983981693373</c:v>
                </c:pt>
                <c:pt idx="12">
                  <c:v>22.055725108968339</c:v>
                </c:pt>
                <c:pt idx="13">
                  <c:v>8.635256744103593</c:v>
                </c:pt>
                <c:pt idx="14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562-4C0E-B99E-8ADB982EBAC0}"/>
            </c:ext>
          </c:extLst>
        </c:ser>
        <c:ser>
          <c:idx val="5"/>
          <c:order val="5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[1]erdb!$U$10:$U$24</c:f>
              <c:numCache>
                <c:formatCode>0.0;[Red]\-0.0</c:formatCode>
                <c:ptCount val="15"/>
                <c:pt idx="0">
                  <c:v>-2.0110402683450768</c:v>
                </c:pt>
                <c:pt idx="1">
                  <c:v>-0.28601504879179895</c:v>
                </c:pt>
                <c:pt idx="2">
                  <c:v>2.3518243186668286</c:v>
                </c:pt>
                <c:pt idx="3">
                  <c:v>-1.3586611052580966</c:v>
                </c:pt>
                <c:pt idx="4">
                  <c:v>-0.91204861270658411</c:v>
                </c:pt>
                <c:pt idx="5">
                  <c:v>1.5647992001257771</c:v>
                </c:pt>
                <c:pt idx="6">
                  <c:v>0.27450683427359124</c:v>
                </c:pt>
                <c:pt idx="7">
                  <c:v>0.86113551278874656</c:v>
                </c:pt>
                <c:pt idx="8">
                  <c:v>1.6404002233005643</c:v>
                </c:pt>
                <c:pt idx="9">
                  <c:v>0.55086659928436088</c:v>
                </c:pt>
                <c:pt idx="10">
                  <c:v>0.33054075951113315</c:v>
                </c:pt>
                <c:pt idx="11">
                  <c:v>-8.6759216703678135</c:v>
                </c:pt>
                <c:pt idx="12">
                  <c:v>4.7179348973394486</c:v>
                </c:pt>
                <c:pt idx="13">
                  <c:v>3.0141419633628042</c:v>
                </c:pt>
                <c:pt idx="14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562-4C0E-B99E-8ADB982EB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72425728"/>
        <c:axId val="372314048"/>
      </c:barChart>
      <c:lineChart>
        <c:grouping val="standard"/>
        <c:varyColors val="0"/>
        <c:ser>
          <c:idx val="0"/>
          <c:order val="0"/>
          <c:tx>
            <c:strRef>
              <c:f>[1]erdb!$N$9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62-4C0E-B99E-8ADB982EBAC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[1]erdb!$N$10:$N$24</c:f>
              <c:numCache>
                <c:formatCode>0.0</c:formatCode>
                <c:ptCount val="15"/>
                <c:pt idx="0">
                  <c:v>89.104511434766096</c:v>
                </c:pt>
                <c:pt idx="1">
                  <c:v>101.32660435831792</c:v>
                </c:pt>
                <c:pt idx="2">
                  <c:v>106.17703982262945</c:v>
                </c:pt>
                <c:pt idx="3">
                  <c:v>101.80616632164337</c:v>
                </c:pt>
                <c:pt idx="4">
                  <c:v>103.11102808775432</c:v>
                </c:pt>
                <c:pt idx="5">
                  <c:v>104.73590406310866</c:v>
                </c:pt>
                <c:pt idx="6">
                  <c:v>107.10002817349978</c:v>
                </c:pt>
                <c:pt idx="7">
                  <c:v>110.88752648921445</c:v>
                </c:pt>
                <c:pt idx="8">
                  <c:v>116.07573771696659</c:v>
                </c:pt>
                <c:pt idx="9">
                  <c:v>120.30543748545391</c:v>
                </c:pt>
                <c:pt idx="10">
                  <c:v>119.85037421757292</c:v>
                </c:pt>
                <c:pt idx="11">
                  <c:v>106.40426522287689</c:v>
                </c:pt>
                <c:pt idx="12">
                  <c:v>119.02325539570019</c:v>
                </c:pt>
                <c:pt idx="13">
                  <c:v>119.00291287719784</c:v>
                </c:pt>
                <c:pt idx="14">
                  <c:v>122.18891923145327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562-4C0E-B99E-8ADB982EBAC0}"/>
            </c:ext>
          </c:extLst>
        </c:ser>
        <c:ser>
          <c:idx val="1"/>
          <c:order val="1"/>
          <c:tx>
            <c:strRef>
              <c:f>[1]erdb!$O$9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62-4C0E-B99E-8ADB982EBAC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[1]erdb!$O$10:$O$24</c:f>
              <c:numCache>
                <c:formatCode>0.0</c:formatCode>
                <c:ptCount val="15"/>
                <c:pt idx="0">
                  <c:v>118.62281218989546</c:v>
                </c:pt>
                <c:pt idx="1">
                  <c:v>106.85286123135776</c:v>
                </c:pt>
                <c:pt idx="2">
                  <c:v>100.3911811657774</c:v>
                </c:pt>
                <c:pt idx="3">
                  <c:v>90.792860943724563</c:v>
                </c:pt>
                <c:pt idx="4">
                  <c:v>86.455352134957494</c:v>
                </c:pt>
                <c:pt idx="5">
                  <c:v>77.481195978887726</c:v>
                </c:pt>
                <c:pt idx="6">
                  <c:v>74.895373419815044</c:v>
                </c:pt>
                <c:pt idx="7">
                  <c:v>77.23670775027685</c:v>
                </c:pt>
                <c:pt idx="8">
                  <c:v>78.161448520846221</c:v>
                </c:pt>
                <c:pt idx="9">
                  <c:v>80.410740224066274</c:v>
                </c:pt>
                <c:pt idx="10">
                  <c:v>80.445256209281922</c:v>
                </c:pt>
                <c:pt idx="11">
                  <c:v>76.404009606949217</c:v>
                </c:pt>
                <c:pt idx="12">
                  <c:v>93.255467938087705</c:v>
                </c:pt>
                <c:pt idx="13">
                  <c:v>101.30831702245679</c:v>
                </c:pt>
                <c:pt idx="14">
                  <c:v>107.23754813975562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562-4C0E-B99E-8ADB982EBAC0}"/>
            </c:ext>
          </c:extLst>
        </c:ser>
        <c:ser>
          <c:idx val="2"/>
          <c:order val="2"/>
          <c:tx>
            <c:strRef>
              <c:f>[1]erdb!$P$9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62-4C0E-B99E-8ADB982EBAC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[1]erdb!$P$10:$P$24</c:f>
              <c:numCache>
                <c:formatCode>0.0</c:formatCode>
                <c:ptCount val="15"/>
                <c:pt idx="0">
                  <c:v>106.97360893525703</c:v>
                </c:pt>
                <c:pt idx="1">
                  <c:v>106.66764831546652</c:v>
                </c:pt>
                <c:pt idx="2">
                  <c:v>109.17628400869965</c:v>
                </c:pt>
                <c:pt idx="3">
                  <c:v>107.69294830170735</c:v>
                </c:pt>
                <c:pt idx="4">
                  <c:v>106.7107362607388</c:v>
                </c:pt>
                <c:pt idx="5">
                  <c:v>108.38054500819516</c:v>
                </c:pt>
                <c:pt idx="6">
                  <c:v>108.67805701126562</c:v>
                </c:pt>
                <c:pt idx="7">
                  <c:v>109.61392235479845</c:v>
                </c:pt>
                <c:pt idx="8">
                  <c:v>111.41202938187506</c:v>
                </c:pt>
                <c:pt idx="9">
                  <c:v>112.02576103932469</c:v>
                </c:pt>
                <c:pt idx="10">
                  <c:v>112.39605184071219</c:v>
                </c:pt>
                <c:pt idx="11">
                  <c:v>102.64465842242601</c:v>
                </c:pt>
                <c:pt idx="12">
                  <c:v>107.48736658239253</c:v>
                </c:pt>
                <c:pt idx="13">
                  <c:v>110.72718840386601</c:v>
                </c:pt>
                <c:pt idx="14">
                  <c:v>113.5085726481943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2562-4C0E-B99E-8ADB982EB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425216"/>
        <c:axId val="372313472"/>
      </c:lineChart>
      <c:catAx>
        <c:axId val="37242521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2313472"/>
        <c:crossesAt val="100"/>
        <c:auto val="1"/>
        <c:lblAlgn val="ctr"/>
        <c:lblOffset val="200"/>
        <c:noMultiLvlLbl val="0"/>
      </c:catAx>
      <c:valAx>
        <c:axId val="372313472"/>
        <c:scaling>
          <c:orientation val="minMax"/>
          <c:max val="14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2425216"/>
        <c:crossesAt val="1"/>
        <c:crossBetween val="between"/>
        <c:majorUnit val="10"/>
      </c:valAx>
      <c:catAx>
        <c:axId val="37242572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372314048"/>
        <c:crossesAt val="0"/>
        <c:auto val="1"/>
        <c:lblAlgn val="ctr"/>
        <c:lblOffset val="100"/>
        <c:noMultiLvlLbl val="0"/>
      </c:catAx>
      <c:valAx>
        <c:axId val="372314048"/>
        <c:scaling>
          <c:orientation val="minMax"/>
          <c:min val="-20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2425728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9713579658661698"/>
          <c:y val="1.2953659481089454E-2"/>
          <c:w val="0.43251421412521474"/>
          <c:h val="7.745158729090689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07064017660044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Lit>
              <c:formatCode>General</c:formatCode>
              <c:ptCount val="15"/>
              <c:pt idx="0">
                <c:v>2003</c:v>
              </c:pt>
              <c:pt idx="1">
                <c:v>2004</c:v>
              </c:pt>
              <c:pt idx="2">
                <c:v>2005</c:v>
              </c:pt>
              <c:pt idx="3">
                <c:v>2006</c:v>
              </c:pt>
              <c:pt idx="4">
                <c:v>2007</c:v>
              </c:pt>
              <c:pt idx="5">
                <c:v>2008</c:v>
              </c:pt>
              <c:pt idx="6">
                <c:v>2009</c:v>
              </c:pt>
              <c:pt idx="7">
                <c:v>2010</c:v>
              </c:pt>
              <c:pt idx="8">
                <c:v>2011</c:v>
              </c:pt>
              <c:pt idx="9">
                <c:v>2012</c:v>
              </c:pt>
              <c:pt idx="10">
                <c:v>2013</c:v>
              </c:pt>
              <c:pt idx="11">
                <c:v>2014</c:v>
              </c:pt>
              <c:pt idx="12">
                <c:v>2015</c:v>
              </c:pt>
              <c:pt idx="13">
                <c:v>2016</c:v>
              </c:pt>
              <c:pt idx="14">
                <c:v>2017</c:v>
              </c:pt>
            </c:numLit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71-49F1-BA87-C7E4B3740350}"/>
            </c:ext>
          </c:extLst>
        </c:ser>
        <c:ser>
          <c:idx val="2"/>
          <c:order val="3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[1]itdb!$I$10:$I$24</c:f>
              <c:numCache>
                <c:formatCode>0.0;[Red]\-0.0</c:formatCode>
                <c:ptCount val="15"/>
                <c:pt idx="0">
                  <c:v>-19.158708167660677</c:v>
                </c:pt>
                <c:pt idx="1">
                  <c:v>13.882383242540698</c:v>
                </c:pt>
                <c:pt idx="2">
                  <c:v>7.1519531420740634</c:v>
                </c:pt>
                <c:pt idx="3">
                  <c:v>1.7872811044332249</c:v>
                </c:pt>
                <c:pt idx="4">
                  <c:v>0.12685365839533169</c:v>
                </c:pt>
                <c:pt idx="5">
                  <c:v>2.2702386905684602</c:v>
                </c:pt>
                <c:pt idx="6">
                  <c:v>3.7478015460062686</c:v>
                </c:pt>
                <c:pt idx="7">
                  <c:v>1.8553949671720416</c:v>
                </c:pt>
                <c:pt idx="8">
                  <c:v>5.8061584400843858</c:v>
                </c:pt>
                <c:pt idx="9">
                  <c:v>2.1521494428289989</c:v>
                </c:pt>
                <c:pt idx="10">
                  <c:v>2.520810305308463</c:v>
                </c:pt>
                <c:pt idx="11">
                  <c:v>-8.7198490824693771</c:v>
                </c:pt>
                <c:pt idx="12">
                  <c:v>12.336458112520976</c:v>
                </c:pt>
                <c:pt idx="13">
                  <c:v>3.28163697440087</c:v>
                </c:pt>
                <c:pt idx="14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971-49F1-BA87-C7E4B3740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3263360"/>
        <c:axId val="372316928"/>
      </c:barChart>
      <c:lineChart>
        <c:grouping val="standard"/>
        <c:varyColors val="0"/>
        <c:ser>
          <c:idx val="1"/>
          <c:order val="0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71-49F1-BA87-C7E4B374035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971-49F1-BA87-C7E4B3740350}"/>
            </c:ext>
          </c:extLst>
        </c:ser>
        <c:ser>
          <c:idx val="0"/>
          <c:order val="1"/>
          <c:tx>
            <c:strRef>
              <c:f>[1]itdb!$D$4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71-49F1-BA87-C7E4B374035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[1]itdb!$D$10:$D$24</c:f>
              <c:numCache>
                <c:formatCode>0.0</c:formatCode>
                <c:ptCount val="15"/>
                <c:pt idx="0">
                  <c:v>97.872255097475929</c:v>
                </c:pt>
                <c:pt idx="1">
                  <c:v>111.45925663822462</c:v>
                </c:pt>
                <c:pt idx="2">
                  <c:v>119.4307704454945</c:v>
                </c:pt>
                <c:pt idx="3">
                  <c:v>121.56533403854583</c:v>
                </c:pt>
                <c:pt idx="4">
                  <c:v>121.71954411211424</c:v>
                </c:pt>
                <c:pt idx="5">
                  <c:v>124.482868296531</c:v>
                </c:pt>
                <c:pt idx="6">
                  <c:v>129.14823915906135</c:v>
                </c:pt>
                <c:pt idx="7">
                  <c:v>131.54444908860987</c:v>
                </c:pt>
                <c:pt idx="8">
                  <c:v>139.18212822183071</c:v>
                </c:pt>
                <c:pt idx="9">
                  <c:v>142.1775356188744</c:v>
                </c:pt>
                <c:pt idx="10">
                  <c:v>145.76156158858859</c:v>
                </c:pt>
                <c:pt idx="11">
                  <c:v>133.05137339781302</c:v>
                </c:pt>
                <c:pt idx="12">
                  <c:v>149.46520034516809</c:v>
                </c:pt>
                <c:pt idx="13">
                  <c:v>154.37010562355746</c:v>
                </c:pt>
                <c:pt idx="14">
                  <c:v>159.54674301822271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971-49F1-BA87-C7E4B3740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262848"/>
        <c:axId val="372316352"/>
      </c:lineChart>
      <c:catAx>
        <c:axId val="37326284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2316352"/>
        <c:crossesAt val="100"/>
        <c:auto val="1"/>
        <c:lblAlgn val="ctr"/>
        <c:lblOffset val="200"/>
        <c:noMultiLvlLbl val="0"/>
      </c:catAx>
      <c:valAx>
        <c:axId val="372316352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3262848"/>
        <c:crosses val="autoZero"/>
        <c:crossBetween val="between"/>
        <c:majorUnit val="10"/>
      </c:valAx>
      <c:catAx>
        <c:axId val="3732633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72316928"/>
        <c:crossesAt val="0"/>
        <c:auto val="1"/>
        <c:lblAlgn val="ctr"/>
        <c:lblOffset val="100"/>
        <c:noMultiLvlLbl val="0"/>
      </c:catAx>
      <c:valAx>
        <c:axId val="37231692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326336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7812208957751249E-2"/>
          <c:w val="0.32905286539781331"/>
          <c:h val="5.34369655405977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74-484E-9270-7CB885D4D1E6}"/>
            </c:ext>
          </c:extLst>
        </c:ser>
        <c:ser>
          <c:idx val="2"/>
          <c:order val="1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674-484E-9270-7CB885D4D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1961728"/>
        <c:axId val="371213440"/>
      </c:barChart>
      <c:catAx>
        <c:axId val="38196172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213440"/>
        <c:crosses val="autoZero"/>
        <c:auto val="1"/>
        <c:lblAlgn val="ctr"/>
        <c:lblOffset val="200"/>
        <c:noMultiLvlLbl val="0"/>
      </c:catAx>
      <c:valAx>
        <c:axId val="37121344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1961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0322400347438581"/>
          <c:w val="0.99760763947059805"/>
          <c:h val="8.032477954644158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B1-4C78-BC86-1C10E1FF1053}"/>
            </c:ext>
          </c:extLst>
        </c:ser>
        <c:ser>
          <c:idx val="2"/>
          <c:order val="1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B1-4C78-BC86-1C10E1FF1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81963776"/>
        <c:axId val="371215168"/>
      </c:barChart>
      <c:catAx>
        <c:axId val="38196377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215168"/>
        <c:crosses val="autoZero"/>
        <c:auto val="1"/>
        <c:lblAlgn val="ctr"/>
        <c:lblOffset val="200"/>
        <c:noMultiLvlLbl val="0"/>
      </c:catAx>
      <c:valAx>
        <c:axId val="371215168"/>
        <c:scaling>
          <c:orientation val="minMax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1963776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5.510024012955821E-3"/>
          <c:y val="0.89856467941507312"/>
          <c:w val="0.9871989724688669"/>
          <c:h val="8.498387701537306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8834019919695468E-2"/>
          <c:w val="0.93270893246187359"/>
          <c:h val="0.7574270171867416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84-48C0-80EE-FC1C15A42FF3}"/>
            </c:ext>
          </c:extLst>
        </c:ser>
        <c:ser>
          <c:idx val="2"/>
          <c:order val="3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[1]itdb!$H$10:$H$24</c:f>
              <c:numCache>
                <c:formatCode>0.0;[Red]\-0.0</c:formatCode>
                <c:ptCount val="15"/>
                <c:pt idx="0">
                  <c:v>-14.808997641882094</c:v>
                </c:pt>
                <c:pt idx="1">
                  <c:v>16.454377059618828</c:v>
                </c:pt>
                <c:pt idx="2">
                  <c:v>2.4878457540027155</c:v>
                </c:pt>
                <c:pt idx="3">
                  <c:v>-9.3867808529236925</c:v>
                </c:pt>
                <c:pt idx="4">
                  <c:v>-2.7415169608686063</c:v>
                </c:pt>
                <c:pt idx="5">
                  <c:v>2.6676804224907258</c:v>
                </c:pt>
                <c:pt idx="6">
                  <c:v>7.0085754756348706</c:v>
                </c:pt>
                <c:pt idx="7">
                  <c:v>4.2577084302845902</c:v>
                </c:pt>
                <c:pt idx="8">
                  <c:v>5.488634762073219</c:v>
                </c:pt>
                <c:pt idx="9">
                  <c:v>4.1400173559972941</c:v>
                </c:pt>
                <c:pt idx="10">
                  <c:v>-5.1136023942777165E-2</c:v>
                </c:pt>
                <c:pt idx="11">
                  <c:v>-7.2163597961650954</c:v>
                </c:pt>
                <c:pt idx="12">
                  <c:v>12.16545746260087</c:v>
                </c:pt>
                <c:pt idx="13">
                  <c:v>4.8549028679525819</c:v>
                </c:pt>
                <c:pt idx="14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284-48C0-80EE-FC1C15A42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041088"/>
        <c:axId val="371217472"/>
      </c:barChart>
      <c:lineChart>
        <c:grouping val="standard"/>
        <c:varyColors val="0"/>
        <c:ser>
          <c:idx val="1"/>
          <c:order val="0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84-48C0-80EE-FC1C15A42FF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284-48C0-80EE-FC1C15A42FF3}"/>
            </c:ext>
          </c:extLst>
        </c:ser>
        <c:ser>
          <c:idx val="0"/>
          <c:order val="1"/>
          <c:tx>
            <c:strRef>
              <c:f>[1]itdb!$E$4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284-48C0-80EE-FC1C15A42FF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[1]itdb!$E$10:$E$24</c:f>
              <c:numCache>
                <c:formatCode>0.0</c:formatCode>
                <c:ptCount val="15"/>
                <c:pt idx="0">
                  <c:v>96.66906466708258</c:v>
                </c:pt>
                <c:pt idx="1">
                  <c:v>112.5753570674111</c:v>
                </c:pt>
                <c:pt idx="2">
                  <c:v>115.37605830826608</c:v>
                </c:pt>
                <c:pt idx="3">
                  <c:v>104.5459605581277</c:v>
                </c:pt>
                <c:pt idx="4">
                  <c:v>101.67981531752362</c:v>
                </c:pt>
                <c:pt idx="5">
                  <c:v>104.39230784437393</c:v>
                </c:pt>
                <c:pt idx="6">
                  <c:v>111.70872153040399</c:v>
                </c:pt>
                <c:pt idx="7">
                  <c:v>116.46495318436713</c:v>
                </c:pt>
                <c:pt idx="8">
                  <c:v>122.8572890904766</c:v>
                </c:pt>
                <c:pt idx="9">
                  <c:v>127.9436021819301</c:v>
                </c:pt>
                <c:pt idx="10">
                  <c:v>127.8781769108851</c:v>
                </c:pt>
                <c:pt idx="11">
                  <c:v>118.65002756421912</c:v>
                </c:pt>
                <c:pt idx="12">
                  <c:v>133.0843461969084</c:v>
                </c:pt>
                <c:pt idx="13">
                  <c:v>139.54546193721805</c:v>
                </c:pt>
                <c:pt idx="14">
                  <c:v>145.95571223160752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284-48C0-80EE-FC1C15A42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789184"/>
        <c:axId val="371216896"/>
      </c:lineChart>
      <c:catAx>
        <c:axId val="3817891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71216896"/>
        <c:crossesAt val="100"/>
        <c:auto val="1"/>
        <c:lblAlgn val="ctr"/>
        <c:lblOffset val="100"/>
        <c:noMultiLvlLbl val="0"/>
      </c:catAx>
      <c:valAx>
        <c:axId val="371216896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1789184"/>
        <c:crosses val="autoZero"/>
        <c:crossBetween val="between"/>
        <c:majorUnit val="10"/>
      </c:valAx>
      <c:catAx>
        <c:axId val="38204108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217472"/>
        <c:crossesAt val="0"/>
        <c:auto val="1"/>
        <c:lblAlgn val="ctr"/>
        <c:lblOffset val="200"/>
        <c:noMultiLvlLbl val="0"/>
      </c:catAx>
      <c:valAx>
        <c:axId val="37121747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04108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5267801202269071E-2"/>
          <c:w val="0.31618034272662032"/>
          <c:h val="8.2559447510921605E-2"/>
        </c:manualLayout>
      </c:layout>
      <c:overlay val="0"/>
      <c:spPr>
        <a:noFill/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130-450F-96D7-3C15CF198B7A}"/>
            </c:ext>
          </c:extLst>
        </c:ser>
        <c:ser>
          <c:idx val="2"/>
          <c:order val="1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130-450F-96D7-3C15CF198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1791744"/>
        <c:axId val="371219776"/>
      </c:barChart>
      <c:catAx>
        <c:axId val="3817917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1219776"/>
        <c:crosses val="autoZero"/>
        <c:auto val="1"/>
        <c:lblAlgn val="ctr"/>
        <c:lblOffset val="200"/>
        <c:noMultiLvlLbl val="0"/>
      </c:catAx>
      <c:valAx>
        <c:axId val="37121977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1791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C8-420F-BCBD-0E91A0FD4308}"/>
            </c:ext>
          </c:extLst>
        </c:ser>
        <c:ser>
          <c:idx val="2"/>
          <c:order val="1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0C8-420F-BCBD-0E91A0FD4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81900288"/>
        <c:axId val="382821504"/>
      </c:barChart>
      <c:catAx>
        <c:axId val="3819002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821504"/>
        <c:crosses val="autoZero"/>
        <c:auto val="1"/>
        <c:lblAlgn val="ctr"/>
        <c:lblOffset val="200"/>
        <c:noMultiLvlLbl val="0"/>
      </c:catAx>
      <c:valAx>
        <c:axId val="382821504"/>
        <c:scaling>
          <c:orientation val="minMax"/>
          <c:max val="50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1900288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923404066017172E-2"/>
          <c:w val="0.93270893246187359"/>
          <c:h val="0.8414993549535121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B7-4530-8B92-F3AE9421F526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B7-4530-8B92-F3AE9421F526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B7-4530-8B92-F3AE9421F52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5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</c:numLit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9B7-4530-8B92-F3AE9421F526}"/>
            </c:ext>
          </c:extLst>
        </c:ser>
        <c:ser>
          <c:idx val="2"/>
          <c:order val="3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[1]itdb!$AN$10:$AN$24</c:f>
              <c:numCache>
                <c:formatCode>0.0;[Red]\-0.0</c:formatCode>
                <c:ptCount val="15"/>
                <c:pt idx="0">
                  <c:v>-2.7384551402018786</c:v>
                </c:pt>
                <c:pt idx="1">
                  <c:v>-0.83669106159033335</c:v>
                </c:pt>
                <c:pt idx="2">
                  <c:v>8.5826232974683947E-2</c:v>
                </c:pt>
                <c:pt idx="3">
                  <c:v>-1.3235732750049856</c:v>
                </c:pt>
                <c:pt idx="4">
                  <c:v>-2.4353791189645313</c:v>
                </c:pt>
                <c:pt idx="5">
                  <c:v>0.19191380230296762</c:v>
                </c:pt>
                <c:pt idx="6">
                  <c:v>0.66955274392077602</c:v>
                </c:pt>
                <c:pt idx="7">
                  <c:v>1.3583559797099687</c:v>
                </c:pt>
                <c:pt idx="8">
                  <c:v>0.78498221689080605</c:v>
                </c:pt>
                <c:pt idx="9">
                  <c:v>0.75172269784924417</c:v>
                </c:pt>
                <c:pt idx="10">
                  <c:v>4.8911917098437563E-2</c:v>
                </c:pt>
                <c:pt idx="11">
                  <c:v>-10.288853534851338</c:v>
                </c:pt>
                <c:pt idx="12">
                  <c:v>7.5623227760998279</c:v>
                </c:pt>
                <c:pt idx="13">
                  <c:v>1.5037088673150345</c:v>
                </c:pt>
                <c:pt idx="14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9B7-4530-8B92-F3AE9421F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585856"/>
        <c:axId val="382823808"/>
      </c:barChart>
      <c:lineChart>
        <c:grouping val="standard"/>
        <c:varyColors val="0"/>
        <c:ser>
          <c:idx val="1"/>
          <c:order val="0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B7-4530-8B92-F3AE9421F52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9B7-4530-8B92-F3AE9421F526}"/>
            </c:ext>
          </c:extLst>
        </c:ser>
        <c:ser>
          <c:idx val="0"/>
          <c:order val="1"/>
          <c:tx>
            <c:strRef>
              <c:f>[1]itdb!$AI$4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/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B7-4530-8B92-F3AE9421F52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[1]itdb!$AI$10:$AI$24</c:f>
              <c:numCache>
                <c:formatCode>0.0;[Red]\-0.0</c:formatCode>
                <c:ptCount val="15"/>
                <c:pt idx="0">
                  <c:v>103.40942427965867</c:v>
                </c:pt>
                <c:pt idx="1">
                  <c:v>102.54420686986875</c:v>
                </c:pt>
                <c:pt idx="2">
                  <c:v>102.63221669975891</c:v>
                </c:pt>
                <c:pt idx="3">
                  <c:v>101.27380410797571</c:v>
                </c:pt>
                <c:pt idx="4">
                  <c:v>98.807403029749011</c:v>
                </c:pt>
                <c:pt idx="5">
                  <c:v>98.997028073860221</c:v>
                </c:pt>
                <c:pt idx="6">
                  <c:v>99.659865391728772</c:v>
                </c:pt>
                <c:pt idx="7">
                  <c:v>101.01360113264823</c:v>
                </c:pt>
                <c:pt idx="8">
                  <c:v>101.80653993818052</c:v>
                </c:pt>
                <c:pt idx="9">
                  <c:v>102.57184280679078</c:v>
                </c:pt>
                <c:pt idx="10">
                  <c:v>102.62201266151078</c:v>
                </c:pt>
                <c:pt idx="11">
                  <c:v>92.063384084251339</c:v>
                </c:pt>
                <c:pt idx="12">
                  <c:v>99.025514347302931</c:v>
                </c:pt>
                <c:pt idx="13">
                  <c:v>100.51456978744766</c:v>
                </c:pt>
                <c:pt idx="14">
                  <c:v>102.9490215312325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69B7-4530-8B92-F3AE9421F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585344"/>
        <c:axId val="382823232"/>
      </c:lineChart>
      <c:catAx>
        <c:axId val="38258534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823232"/>
        <c:crossesAt val="100"/>
        <c:auto val="1"/>
        <c:lblAlgn val="ctr"/>
        <c:lblOffset val="200"/>
        <c:noMultiLvlLbl val="0"/>
      </c:catAx>
      <c:valAx>
        <c:axId val="382823232"/>
        <c:scaling>
          <c:orientation val="minMax"/>
          <c:min val="88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585344"/>
        <c:crosses val="autoZero"/>
        <c:crossBetween val="between"/>
        <c:majorUnit val="2"/>
      </c:valAx>
      <c:catAx>
        <c:axId val="3825858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82823808"/>
        <c:crossesAt val="0"/>
        <c:auto val="1"/>
        <c:lblAlgn val="ctr"/>
        <c:lblOffset val="100"/>
        <c:noMultiLvlLbl val="0"/>
      </c:catAx>
      <c:valAx>
        <c:axId val="382823808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585856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474615971808304"/>
          <c:y val="9.1267434545888367E-3"/>
          <c:w val="0.32344501260051656"/>
          <c:h val="3.3899308041040327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795712348522358E-2"/>
          <c:w val="0.82975046296296284"/>
          <c:h val="0.7965076734324888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[2]int!$A$7</c:f>
              <c:strCache>
                <c:ptCount val="1"/>
                <c:pt idx="0">
                  <c:v>Usa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[2]int!$E$7:$I$7</c:f>
              <c:numCache>
                <c:formatCode>General</c:formatCode>
                <c:ptCount val="5"/>
                <c:pt idx="0">
                  <c:v>2.2888691714713749</c:v>
                </c:pt>
                <c:pt idx="1">
                  <c:v>-3.4045890509905474</c:v>
                </c:pt>
                <c:pt idx="2">
                  <c:v>5.6767500899423728</c:v>
                </c:pt>
                <c:pt idx="3">
                  <c:v>3.000204855381372</c:v>
                </c:pt>
                <c:pt idx="4">
                  <c:v>2.1256064719660017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4124544"/>
        <c:axId val="52838099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124544"/>
        <c:axId val="528380992"/>
      </c:lineChart>
      <c:dateAx>
        <c:axId val="5341245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8380992"/>
        <c:crosses val="autoZero"/>
        <c:auto val="0"/>
        <c:lblOffset val="300"/>
        <c:baseTimeUnit val="days"/>
      </c:dateAx>
      <c:valAx>
        <c:axId val="52838099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124544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04190501828297"/>
          <c:y val="4.1275052632555207E-3"/>
          <c:w val="0.831061309643986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4510687153216109"/>
          <c:w val="0.8870390141910226"/>
          <c:h val="0.605414975715511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7F-464E-850F-5A00D9C843CD}"/>
            </c:ext>
          </c:extLst>
        </c:ser>
        <c:ser>
          <c:idx val="2"/>
          <c:order val="1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C7F-464E-850F-5A00D9C8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2330880"/>
        <c:axId val="382826112"/>
      </c:barChart>
      <c:catAx>
        <c:axId val="382330880"/>
        <c:scaling>
          <c:orientation val="minMax"/>
        </c:scaling>
        <c:delete val="0"/>
        <c:axPos val="b"/>
        <c:majorGridlines/>
        <c:numFmt formatCode="0" sourceLinked="0"/>
        <c:majorTickMark val="in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826112"/>
        <c:crosses val="autoZero"/>
        <c:auto val="1"/>
        <c:lblAlgn val="ctr"/>
        <c:lblOffset val="200"/>
        <c:noMultiLvlLbl val="0"/>
      </c:catAx>
      <c:valAx>
        <c:axId val="38282611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3308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1486515405086566"/>
          <c:w val="0.99003585190149102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4419763335137839"/>
          <c:w val="0.88230214867209411"/>
          <c:h val="0.608073647288170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[1]erdb!$AK$22:$AK$24</c:f>
              <c:numCache>
                <c:formatCode>0.0;[Red]\-0.0</c:formatCode>
                <c:ptCount val="3"/>
                <c:pt idx="0">
                  <c:v>12.015910564683697</c:v>
                </c:pt>
                <c:pt idx="1">
                  <c:v>0.17382102883733985</c:v>
                </c:pt>
                <c:pt idx="2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23-4225-8C34-BF20986F4A93}"/>
            </c:ext>
          </c:extLst>
        </c:ser>
        <c:ser>
          <c:idx val="2"/>
          <c:order val="1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[1]erdb!$AL$22:$AL$24</c:f>
              <c:numCache>
                <c:formatCode>0.0;[Red]\-0.0</c:formatCode>
                <c:ptCount val="3"/>
                <c:pt idx="0">
                  <c:v>21.415159883424973</c:v>
                </c:pt>
                <c:pt idx="1">
                  <c:v>1.2542059437407493</c:v>
                </c:pt>
                <c:pt idx="2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223-4225-8C34-BF20986F4A93}"/>
            </c:ext>
          </c:extLst>
        </c:ser>
        <c:ser>
          <c:idx val="3"/>
          <c:order val="2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9525"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[1]erdb!$AM$22:$AM$24</c:f>
              <c:numCache>
                <c:formatCode>0.0;[Red]\-0.0</c:formatCode>
                <c:ptCount val="3"/>
                <c:pt idx="0">
                  <c:v>5.9176249929064229</c:v>
                </c:pt>
                <c:pt idx="1">
                  <c:v>2.7006156830383654</c:v>
                </c:pt>
                <c:pt idx="2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223-4225-8C34-BF20986F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452224"/>
        <c:axId val="382827840"/>
      </c:barChart>
      <c:lineChart>
        <c:grouping val="standard"/>
        <c:varyColors val="0"/>
        <c:ser>
          <c:idx val="4"/>
          <c:order val="3"/>
          <c:tx>
            <c:strRef>
              <c:f>[1]erdb!$AN$9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223-4225-8C34-BF20986F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452224"/>
        <c:axId val="382827840"/>
      </c:lineChart>
      <c:catAx>
        <c:axId val="38245222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827840"/>
        <c:crosses val="autoZero"/>
        <c:auto val="1"/>
        <c:lblAlgn val="ctr"/>
        <c:lblOffset val="200"/>
        <c:noMultiLvlLbl val="0"/>
      </c:catAx>
      <c:valAx>
        <c:axId val="382827840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45222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0.91486515405086566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6538768774304548E-2"/>
          <c:w val="0.92630904139433556"/>
          <c:h val="0.7366701492410535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[1]erdb!$AK$10:$AK$24</c:f>
              <c:numCache>
                <c:formatCode>0.0;[Red]\-0.0</c:formatCode>
                <c:ptCount val="15"/>
                <c:pt idx="0">
                  <c:v>-7.0531188009698038</c:v>
                </c:pt>
                <c:pt idx="1">
                  <c:v>-0.1422812425895148</c:v>
                </c:pt>
                <c:pt idx="2">
                  <c:v>1.7335549750653101</c:v>
                </c:pt>
                <c:pt idx="3">
                  <c:v>-1.4939309056956174</c:v>
                </c:pt>
                <c:pt idx="4">
                  <c:v>-1.1137440758293815</c:v>
                </c:pt>
                <c:pt idx="5">
                  <c:v>-2.1327582075245544</c:v>
                </c:pt>
                <c:pt idx="6">
                  <c:v>-0.31831537708129076</c:v>
                </c:pt>
                <c:pt idx="7">
                  <c:v>1.1299435028248483</c:v>
                </c:pt>
                <c:pt idx="8">
                  <c:v>2.2832159339324809</c:v>
                </c:pt>
                <c:pt idx="9">
                  <c:v>0.94989313702209532</c:v>
                </c:pt>
                <c:pt idx="10">
                  <c:v>-0.91743119266055606</c:v>
                </c:pt>
                <c:pt idx="11">
                  <c:v>-11.574181146128193</c:v>
                </c:pt>
                <c:pt idx="12">
                  <c:v>12.015910564683697</c:v>
                </c:pt>
                <c:pt idx="13">
                  <c:v>0.17382102883733985</c:v>
                </c:pt>
                <c:pt idx="14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36-4ECD-80D2-F4C8D6135044}"/>
            </c:ext>
          </c:extLst>
        </c:ser>
        <c:ser>
          <c:idx val="4"/>
          <c:order val="4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[1]erdb!$AL$10:$AL$24</c:f>
              <c:numCache>
                <c:formatCode>0.0;[Red]\-0.0</c:formatCode>
                <c:ptCount val="15"/>
                <c:pt idx="0">
                  <c:v>-3.5630841121495505</c:v>
                </c:pt>
                <c:pt idx="1">
                  <c:v>-6.9049061175045505</c:v>
                </c:pt>
                <c:pt idx="2">
                  <c:v>-6.4411190631099347</c:v>
                </c:pt>
                <c:pt idx="3">
                  <c:v>-6.1891515994436759</c:v>
                </c:pt>
                <c:pt idx="4">
                  <c:v>-5.4114158636026648</c:v>
                </c:pt>
                <c:pt idx="5">
                  <c:v>-2.7429467084639447</c:v>
                </c:pt>
                <c:pt idx="6">
                  <c:v>-3.8678485092667247</c:v>
                </c:pt>
                <c:pt idx="7">
                  <c:v>-0.58675607711650146</c:v>
                </c:pt>
                <c:pt idx="8">
                  <c:v>-1.0961214165261524</c:v>
                </c:pt>
                <c:pt idx="9">
                  <c:v>-0.85251491901108256</c:v>
                </c:pt>
                <c:pt idx="10">
                  <c:v>-0.42992261392948983</c:v>
                </c:pt>
                <c:pt idx="11">
                  <c:v>-7.520598370329945</c:v>
                </c:pt>
                <c:pt idx="12">
                  <c:v>21.415159883424973</c:v>
                </c:pt>
                <c:pt idx="13">
                  <c:v>1.2542059437407493</c:v>
                </c:pt>
                <c:pt idx="14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436-4ECD-80D2-F4C8D6135044}"/>
            </c:ext>
          </c:extLst>
        </c:ser>
        <c:ser>
          <c:idx val="5"/>
          <c:order val="5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[1]erdb!$AM$10:$AM$24</c:f>
              <c:numCache>
                <c:formatCode>0.0;[Red]\-0.0</c:formatCode>
                <c:ptCount val="15"/>
                <c:pt idx="0">
                  <c:v>-1.2297496318114942</c:v>
                </c:pt>
                <c:pt idx="1">
                  <c:v>-1.289793483933499</c:v>
                </c:pt>
                <c:pt idx="2">
                  <c:v>1.7296072507552829</c:v>
                </c:pt>
                <c:pt idx="3">
                  <c:v>-0.23758259707477025</c:v>
                </c:pt>
                <c:pt idx="4">
                  <c:v>-0.85584579891344603</c:v>
                </c:pt>
                <c:pt idx="5">
                  <c:v>0.42035730370815205</c:v>
                </c:pt>
                <c:pt idx="6">
                  <c:v>0.4933472865899402</c:v>
                </c:pt>
                <c:pt idx="7">
                  <c:v>1.0190419518000704</c:v>
                </c:pt>
                <c:pt idx="8">
                  <c:v>1.5389146601870074</c:v>
                </c:pt>
                <c:pt idx="9">
                  <c:v>1.3270485859318226</c:v>
                </c:pt>
                <c:pt idx="10">
                  <c:v>0.35783296357261296</c:v>
                </c:pt>
                <c:pt idx="11">
                  <c:v>-11.132905421098382</c:v>
                </c:pt>
                <c:pt idx="12">
                  <c:v>5.9176249929064229</c:v>
                </c:pt>
                <c:pt idx="13">
                  <c:v>2.7006156830383654</c:v>
                </c:pt>
                <c:pt idx="14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436-4ECD-80D2-F4C8D6135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2455296"/>
        <c:axId val="382667008"/>
      </c:barChart>
      <c:lineChart>
        <c:grouping val="standard"/>
        <c:varyColors val="0"/>
        <c:ser>
          <c:idx val="0"/>
          <c:order val="0"/>
          <c:tx>
            <c:strRef>
              <c:f>[1]erdb!$AF$9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36-4ECD-80D2-F4C8D613504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[1]erdb!$AF$10:$AF$24</c:f>
              <c:numCache>
                <c:formatCode>0.0;[Red]\-0.0</c:formatCode>
                <c:ptCount val="15"/>
                <c:pt idx="0">
                  <c:v>90.512985619231586</c:v>
                </c:pt>
                <c:pt idx="1">
                  <c:v>90.384202618587679</c:v>
                </c:pt>
                <c:pt idx="2">
                  <c:v>91.951062459755306</c:v>
                </c:pt>
                <c:pt idx="3">
                  <c:v>90.577377119553546</c:v>
                </c:pt>
                <c:pt idx="4">
                  <c:v>89.568576947842885</c:v>
                </c:pt>
                <c:pt idx="5">
                  <c:v>87.658295771624807</c:v>
                </c:pt>
                <c:pt idx="6">
                  <c:v>87.379265936896317</c:v>
                </c:pt>
                <c:pt idx="7">
                  <c:v>88.366602275166343</c:v>
                </c:pt>
                <c:pt idx="8">
                  <c:v>90.384202618587679</c:v>
                </c:pt>
                <c:pt idx="9">
                  <c:v>91.24275595621377</c:v>
                </c:pt>
                <c:pt idx="10">
                  <c:v>90.405666452028328</c:v>
                </c:pt>
                <c:pt idx="11">
                  <c:v>79.941950850506132</c:v>
                </c:pt>
                <c:pt idx="12">
                  <c:v>89.547704168366337</c:v>
                </c:pt>
                <c:pt idx="13">
                  <c:v>89.703356909052005</c:v>
                </c:pt>
                <c:pt idx="14">
                  <c:v>91.302703338860326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436-4ECD-80D2-F4C8D6135044}"/>
            </c:ext>
          </c:extLst>
        </c:ser>
        <c:ser>
          <c:idx val="1"/>
          <c:order val="1"/>
          <c:tx>
            <c:strRef>
              <c:f>[1]erdb!$AG$9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36-4ECD-80D2-F4C8D613504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[1]erdb!$AG$10:$AG$24</c:f>
              <c:numCache>
                <c:formatCode>0.0;[Red]\-0.0</c:formatCode>
                <c:ptCount val="15"/>
                <c:pt idx="0">
                  <c:v>122.56867112100966</c:v>
                </c:pt>
                <c:pt idx="1">
                  <c:v>114.10541945063103</c:v>
                </c:pt>
                <c:pt idx="2">
                  <c:v>106.75575352635488</c:v>
                </c:pt>
                <c:pt idx="3">
                  <c:v>100.14847809948033</c:v>
                </c:pt>
                <c:pt idx="4">
                  <c:v>94.729027468448407</c:v>
                </c:pt>
                <c:pt idx="5">
                  <c:v>92.13066072754269</c:v>
                </c:pt>
                <c:pt idx="6">
                  <c:v>88.567186340014857</c:v>
                </c:pt>
                <c:pt idx="7">
                  <c:v>88.047512991833713</c:v>
                </c:pt>
                <c:pt idx="8">
                  <c:v>87.082405345211583</c:v>
                </c:pt>
                <c:pt idx="9">
                  <c:v>86.340014847809954</c:v>
                </c:pt>
                <c:pt idx="10">
                  <c:v>85.968819599109139</c:v>
                </c:pt>
                <c:pt idx="11">
                  <c:v>79.503449953346646</c:v>
                </c:pt>
                <c:pt idx="12">
                  <c:v>96.52924087369459</c:v>
                </c:pt>
                <c:pt idx="13">
                  <c:v>97.73991635018028</c:v>
                </c:pt>
                <c:pt idx="14">
                  <c:v>100.33043761205874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436-4ECD-80D2-F4C8D6135044}"/>
            </c:ext>
          </c:extLst>
        </c:ser>
        <c:ser>
          <c:idx val="2"/>
          <c:order val="2"/>
          <c:tx>
            <c:strRef>
              <c:f>[1]erdb!$AH$9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36-4ECD-80D2-F4C8D613504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[1]erdb!$AH$10:$AH$24</c:f>
              <c:numCache>
                <c:formatCode>0.0;[Red]\-0.0</c:formatCode>
                <c:ptCount val="15"/>
                <c:pt idx="0">
                  <c:v>110.05086970790943</c:v>
                </c:pt>
                <c:pt idx="1">
                  <c:v>108.63144076140466</c:v>
                </c:pt>
                <c:pt idx="2">
                  <c:v>110.51033803741386</c:v>
                </c:pt>
                <c:pt idx="3">
                  <c:v>110.24778470626846</c:v>
                </c:pt>
                <c:pt idx="4">
                  <c:v>109.30423367246472</c:v>
                </c:pt>
                <c:pt idx="5">
                  <c:v>109.76370200196915</c:v>
                </c:pt>
                <c:pt idx="6">
                  <c:v>110.30521824745652</c:v>
                </c:pt>
                <c:pt idx="7">
                  <c:v>111.42927469642271</c:v>
                </c:pt>
                <c:pt idx="8">
                  <c:v>113.14407614046604</c:v>
                </c:pt>
                <c:pt idx="9">
                  <c:v>114.64555300295373</c:v>
                </c:pt>
                <c:pt idx="10">
                  <c:v>115.05579258286841</c:v>
                </c:pt>
                <c:pt idx="11">
                  <c:v>102.24674001312252</c:v>
                </c:pt>
                <c:pt idx="12">
                  <c:v>108.29731865457113</c:v>
                </c:pt>
                <c:pt idx="13">
                  <c:v>111.22201302646648</c:v>
                </c:pt>
                <c:pt idx="14">
                  <c:v>114.53682877575855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9436-4ECD-80D2-F4C8D6135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454784"/>
        <c:axId val="382666432"/>
      </c:lineChart>
      <c:catAx>
        <c:axId val="38245478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666432"/>
        <c:crossesAt val="100"/>
        <c:auto val="1"/>
        <c:lblAlgn val="ctr"/>
        <c:lblOffset val="200"/>
        <c:noMultiLvlLbl val="0"/>
      </c:catAx>
      <c:valAx>
        <c:axId val="382666432"/>
        <c:scaling>
          <c:orientation val="minMax"/>
          <c:max val="13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454784"/>
        <c:crossesAt val="1"/>
        <c:crossBetween val="between"/>
        <c:majorUnit val="10"/>
      </c:valAx>
      <c:catAx>
        <c:axId val="382455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82667008"/>
        <c:crossesAt val="0"/>
        <c:auto val="1"/>
        <c:lblAlgn val="ctr"/>
        <c:lblOffset val="100"/>
        <c:noMultiLvlLbl val="0"/>
      </c:catAx>
      <c:valAx>
        <c:axId val="38266700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455296"/>
        <c:crosses val="max"/>
        <c:crossBetween val="between"/>
        <c:majorUnit val="4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7176471226220692"/>
          <c:y val="3.8725360672197859E-3"/>
          <c:w val="0.26299508932351195"/>
          <c:h val="8.7078158854304283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A1F-4AD6-B18F-E1B1252F8B0B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1F-4AD6-B18F-E1B1252F8B0B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A1F-4AD6-B18F-E1B1252F8B0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A1F-4AD6-B18F-E1B1252F8B0B}"/>
            </c:ext>
          </c:extLst>
        </c:ser>
        <c:ser>
          <c:idx val="2"/>
          <c:order val="3"/>
          <c:tx>
            <c:strRef>
              <c:f>[1]itdb!$AB$4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[1]itdb!$AB$10:$AB$24</c:f>
              <c:numCache>
                <c:formatCode>0.0;[Red]\-0.0</c:formatCode>
                <c:ptCount val="15"/>
                <c:pt idx="0">
                  <c:v>-2.2426365295027839</c:v>
                </c:pt>
                <c:pt idx="1">
                  <c:v>-0.81939813162575925</c:v>
                </c:pt>
                <c:pt idx="2">
                  <c:v>0.37302434281178964</c:v>
                </c:pt>
                <c:pt idx="3">
                  <c:v>-0.50179137599666301</c:v>
                </c:pt>
                <c:pt idx="4">
                  <c:v>-2.028959675310682</c:v>
                </c:pt>
                <c:pt idx="5">
                  <c:v>0.32393494488431873</c:v>
                </c:pt>
                <c:pt idx="6">
                  <c:v>0.90703480284699545</c:v>
                </c:pt>
                <c:pt idx="7">
                  <c:v>1.4821649791443736</c:v>
                </c:pt>
                <c:pt idx="8">
                  <c:v>1.2719278302848691</c:v>
                </c:pt>
                <c:pt idx="9">
                  <c:v>0.98564313613251908</c:v>
                </c:pt>
                <c:pt idx="10">
                  <c:v>0.65628301338043205</c:v>
                </c:pt>
                <c:pt idx="11">
                  <c:v>-3.1335618550109801</c:v>
                </c:pt>
                <c:pt idx="12">
                  <c:v>0.75361205918671459</c:v>
                </c:pt>
                <c:pt idx="13">
                  <c:v>0.6237088673150426</c:v>
                </c:pt>
                <c:pt idx="14">
                  <c:v>1.1519889205444001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A1F-4AD6-B18F-E1B1252F8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3288832"/>
        <c:axId val="382669888"/>
      </c:barChart>
      <c:lineChart>
        <c:grouping val="standard"/>
        <c:varyColors val="0"/>
        <c:ser>
          <c:idx val="1"/>
          <c:order val="0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1F-4AD6-B18F-E1B1252F8B0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A1F-4AD6-B18F-E1B1252F8B0B}"/>
            </c:ext>
          </c:extLst>
        </c:ser>
        <c:ser>
          <c:idx val="0"/>
          <c:order val="1"/>
          <c:tx>
            <c:strRef>
              <c:f>[1]itdb!$AA$4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1F-4AD6-B18F-E1B1252F8B0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[1]itdb!$AA$10:$AA$24</c:f>
              <c:numCache>
                <c:formatCode>0.0;[Red]\-0.0</c:formatCode>
                <c:ptCount val="15"/>
                <c:pt idx="0">
                  <c:v>104.55744048758932</c:v>
                </c:pt>
                <c:pt idx="1">
                  <c:v>103.7006987737583</c:v>
                </c:pt>
                <c:pt idx="2">
                  <c:v>104.08752762385033</c:v>
                </c:pt>
                <c:pt idx="3">
                  <c:v>103.56522538674571</c:v>
                </c:pt>
                <c:pt idx="4">
                  <c:v>101.46392872600401</c:v>
                </c:pt>
                <c:pt idx="5">
                  <c:v>101.79260584760006</c:v>
                </c:pt>
                <c:pt idx="6">
                  <c:v>102.71590020936264</c:v>
                </c:pt>
                <c:pt idx="7">
                  <c:v>104.2383193102787</c:v>
                </c:pt>
                <c:pt idx="8">
                  <c:v>105.56415550340733</c:v>
                </c:pt>
                <c:pt idx="9">
                  <c:v>106.60464135634292</c:v>
                </c:pt>
                <c:pt idx="10">
                  <c:v>107.30426950903974</c:v>
                </c:pt>
                <c:pt idx="11">
                  <c:v>103.9418238509063</c:v>
                </c:pt>
                <c:pt idx="12">
                  <c:v>104.72514196998534</c:v>
                </c:pt>
                <c:pt idx="13">
                  <c:v>105.37832196676042</c:v>
                </c:pt>
                <c:pt idx="14">
                  <c:v>106.59226856047312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A1F-4AD6-B18F-E1B1252F8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288320"/>
        <c:axId val="382669312"/>
      </c:lineChart>
      <c:catAx>
        <c:axId val="3832883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82669312"/>
        <c:crossesAt val="100"/>
        <c:auto val="1"/>
        <c:lblAlgn val="ctr"/>
        <c:lblOffset val="100"/>
        <c:noMultiLvlLbl val="0"/>
      </c:catAx>
      <c:valAx>
        <c:axId val="382669312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288320"/>
        <c:crosses val="autoZero"/>
        <c:crossBetween val="between"/>
        <c:majorUnit val="2"/>
      </c:valAx>
      <c:catAx>
        <c:axId val="38328883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669888"/>
        <c:crossesAt val="0"/>
        <c:auto val="1"/>
        <c:lblAlgn val="ctr"/>
        <c:lblOffset val="100"/>
        <c:noMultiLvlLbl val="0"/>
      </c:catAx>
      <c:valAx>
        <c:axId val="38266988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28883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0974408139102372"/>
          <c:y val="0.93641723816780964"/>
          <c:w val="0.3765201355818546"/>
          <c:h val="5.343696554059773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118769841269842"/>
          <c:w val="0.93270893246187359"/>
          <c:h val="0.64323399197741793"/>
        </c:manualLayout>
      </c:layout>
      <c:lineChart>
        <c:grouping val="standard"/>
        <c:varyColors val="0"/>
        <c:ser>
          <c:idx val="1"/>
          <c:order val="0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6D3-4AD2-AB6A-7E1B7553B325}"/>
            </c:ext>
          </c:extLst>
        </c:ser>
        <c:ser>
          <c:idx val="0"/>
          <c:order val="1"/>
          <c:tx>
            <c:strRef>
              <c:f>[1]itdb!$AO$4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[1]itdb!$AO$10:$AO$24</c:f>
              <c:numCache>
                <c:formatCode>0.0;[Red]\-0.0</c:formatCode>
                <c:ptCount val="15"/>
                <c:pt idx="0">
                  <c:v>61.776950919241322</c:v>
                </c:pt>
                <c:pt idx="1">
                  <c:v>61.511817649174859</c:v>
                </c:pt>
                <c:pt idx="2">
                  <c:v>61.590370079415145</c:v>
                </c:pt>
                <c:pt idx="3">
                  <c:v>62.906314016421682</c:v>
                </c:pt>
                <c:pt idx="4">
                  <c:v>62.726005879658352</c:v>
                </c:pt>
                <c:pt idx="5">
                  <c:v>63.419887888071557</c:v>
                </c:pt>
                <c:pt idx="6">
                  <c:v>63.633288828979005</c:v>
                </c:pt>
                <c:pt idx="7">
                  <c:v>64.630514533613336</c:v>
                </c:pt>
                <c:pt idx="8">
                  <c:v>65.157101486133257</c:v>
                </c:pt>
                <c:pt idx="9">
                  <c:v>65.433379497603426</c:v>
                </c:pt>
                <c:pt idx="10">
                  <c:v>65.541144292977322</c:v>
                </c:pt>
                <c:pt idx="11">
                  <c:v>63.377973137534823</c:v>
                </c:pt>
                <c:pt idx="12">
                  <c:v>64.342459067242345</c:v>
                </c:pt>
                <c:pt idx="13">
                  <c:v>65.293622104524971</c:v>
                </c:pt>
                <c:pt idx="14">
                  <c:v>66.293029819166435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6D3-4AD2-AB6A-7E1B7553B325}"/>
            </c:ext>
          </c:extLst>
        </c:ser>
        <c:ser>
          <c:idx val="3"/>
          <c:order val="2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6D3-4AD2-AB6A-7E1B7553B325}"/>
            </c:ext>
          </c:extLst>
        </c:ser>
        <c:ser>
          <c:idx val="2"/>
          <c:order val="3"/>
          <c:tx>
            <c:strRef>
              <c:f>[1]itdb!$AP$9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[1]itdb!$AP$10:$AP$24</c:f>
              <c:numCache>
                <c:formatCode>0.0;[Red]\-0.0</c:formatCode>
                <c:ptCount val="15"/>
                <c:pt idx="0">
                  <c:v>56.920540928601724</c:v>
                </c:pt>
                <c:pt idx="1">
                  <c:v>56.275419291154293</c:v>
                </c:pt>
                <c:pt idx="2">
                  <c:v>56.346080462452363</c:v>
                </c:pt>
                <c:pt idx="3">
                  <c:v>56.071989206595973</c:v>
                </c:pt>
                <c:pt idx="4">
                  <c:v>54.98117457944565</c:v>
                </c:pt>
                <c:pt idx="5">
                  <c:v>55.291816303095466</c:v>
                </c:pt>
                <c:pt idx="6">
                  <c:v>56.01482993179382</c:v>
                </c:pt>
                <c:pt idx="7">
                  <c:v>57.060959885953601</c:v>
                </c:pt>
                <c:pt idx="8">
                  <c:v>57.846741020389182</c:v>
                </c:pt>
                <c:pt idx="9">
                  <c:v>58.526610968418588</c:v>
                </c:pt>
                <c:pt idx="10">
                  <c:v>59.050753809024691</c:v>
                </c:pt>
                <c:pt idx="11">
                  <c:v>57.470792638959665</c:v>
                </c:pt>
                <c:pt idx="12">
                  <c:v>58.23164762589181</c:v>
                </c:pt>
                <c:pt idx="13">
                  <c:v>58.831913939602686</c:v>
                </c:pt>
                <c:pt idx="14">
                  <c:v>59.756117667840847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6D3-4AD2-AB6A-7E1B7553B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071744"/>
        <c:axId val="383369216"/>
      </c:lineChart>
      <c:catAx>
        <c:axId val="3830717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369216"/>
        <c:crosses val="autoZero"/>
        <c:auto val="1"/>
        <c:lblAlgn val="ctr"/>
        <c:lblOffset val="100"/>
        <c:tickLblSkip val="3"/>
        <c:noMultiLvlLbl val="0"/>
      </c:catAx>
      <c:valAx>
        <c:axId val="383369216"/>
        <c:scaling>
          <c:orientation val="minMax"/>
          <c:min val="5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071744"/>
        <c:crosses val="autoZero"/>
        <c:crossBetween val="between"/>
        <c:maj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621928391026594"/>
          <c:w val="0.93270893246187359"/>
          <c:h val="0.63820254543653732"/>
        </c:manualLayout>
      </c:layout>
      <c:lineChart>
        <c:grouping val="standard"/>
        <c:varyColors val="0"/>
        <c:ser>
          <c:idx val="1"/>
          <c:order val="0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7F9-444B-A200-B9955A4DD1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7F9-444B-A200-B9955A4DD1B3}"/>
            </c:ext>
          </c:extLst>
        </c:ser>
        <c:ser>
          <c:idx val="0"/>
          <c:order val="1"/>
          <c:tx>
            <c:strRef>
              <c:f>[1]itdb!$AQ$4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F9-444B-A200-B9955A4DD1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[1]itdb!$AQ$10:$AQ$24</c:f>
              <c:numCache>
                <c:formatCode>0.0;[Red]\-0.0</c:formatCode>
                <c:ptCount val="15"/>
                <c:pt idx="0">
                  <c:v>7.8612005260476518</c:v>
                </c:pt>
                <c:pt idx="1">
                  <c:v>8.5128330752404633</c:v>
                </c:pt>
                <c:pt idx="2">
                  <c:v>8.5147882862219397</c:v>
                </c:pt>
                <c:pt idx="3">
                  <c:v>10.864290678423171</c:v>
                </c:pt>
                <c:pt idx="4">
                  <c:v>12.347081870749729</c:v>
                </c:pt>
                <c:pt idx="5">
                  <c:v>12.816281856759437</c:v>
                </c:pt>
                <c:pt idx="6">
                  <c:v>11.972442470576336</c:v>
                </c:pt>
                <c:pt idx="7">
                  <c:v>11.712044538532846</c:v>
                </c:pt>
                <c:pt idx="8">
                  <c:v>11.219591263279046</c:v>
                </c:pt>
                <c:pt idx="9">
                  <c:v>10.555420768749704</c:v>
                </c:pt>
                <c:pt idx="10">
                  <c:v>9.9027726079052716</c:v>
                </c:pt>
                <c:pt idx="11">
                  <c:v>9.3205576103801153</c:v>
                </c:pt>
                <c:pt idx="12">
                  <c:v>9.4973234314285513</c:v>
                </c:pt>
                <c:pt idx="13">
                  <c:v>9.8963849096594494</c:v>
                </c:pt>
                <c:pt idx="14">
                  <c:v>9.8606326625241341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7F9-444B-A200-B9955A4DD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073792"/>
        <c:axId val="383371520"/>
      </c:lineChart>
      <c:catAx>
        <c:axId val="3830737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371520"/>
        <c:crosses val="autoZero"/>
        <c:auto val="1"/>
        <c:lblAlgn val="ctr"/>
        <c:lblOffset val="100"/>
        <c:tickLblSkip val="3"/>
        <c:noMultiLvlLbl val="0"/>
      </c:catAx>
      <c:valAx>
        <c:axId val="383371520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073792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db!$V$4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55-4208-A687-7B38FAE2C911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55-4208-A687-7B38FAE2C911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D55-4208-A687-7B38FAE2C9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db!$V$10:$V$24</c:f>
              <c:numCache>
                <c:formatCode>0.0;[Red]\-0.0</c:formatCode>
                <c:ptCount val="15"/>
                <c:pt idx="0">
                  <c:v>-7.3443764597384771</c:v>
                </c:pt>
                <c:pt idx="1">
                  <c:v>0.52213024369456296</c:v>
                </c:pt>
                <c:pt idx="2">
                  <c:v>2.1455740606469487</c:v>
                </c:pt>
                <c:pt idx="3">
                  <c:v>-2.1639548477655923</c:v>
                </c:pt>
                <c:pt idx="4">
                  <c:v>-0.8986166748802038</c:v>
                </c:pt>
                <c:pt idx="5">
                  <c:v>0.85533629302165792</c:v>
                </c:pt>
                <c:pt idx="6">
                  <c:v>1.0147871153573185</c:v>
                </c:pt>
                <c:pt idx="7">
                  <c:v>1.4052819545348205</c:v>
                </c:pt>
                <c:pt idx="8">
                  <c:v>2.5037755624541136</c:v>
                </c:pt>
                <c:pt idx="9">
                  <c:v>2.2579295470226857</c:v>
                </c:pt>
                <c:pt idx="10">
                  <c:v>0.7031422783781105</c:v>
                </c:pt>
                <c:pt idx="11">
                  <c:v>-9.384183145654978</c:v>
                </c:pt>
                <c:pt idx="12">
                  <c:v>7.0265503052499678</c:v>
                </c:pt>
                <c:pt idx="13">
                  <c:v>2.0712649142449635</c:v>
                </c:pt>
                <c:pt idx="14">
                  <c:v>2.6107778591412334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D55-4208-A687-7B38FAE2C911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D55-4208-A687-7B38FAE2C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3886336"/>
        <c:axId val="383373248"/>
      </c:barChart>
      <c:lineChart>
        <c:grouping val="standard"/>
        <c:varyColors val="0"/>
        <c:ser>
          <c:idx val="0"/>
          <c:order val="0"/>
          <c:tx>
            <c:strRef>
              <c:f>db!$Q$4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db!$Q$10:$Q$24</c:f>
              <c:numCache>
                <c:formatCode>0.0</c:formatCode>
                <c:ptCount val="15"/>
                <c:pt idx="0">
                  <c:v>104.39991057751307</c:v>
                </c:pt>
                <c:pt idx="1">
                  <c:v>104.94501408502833</c:v>
                </c:pt>
                <c:pt idx="2">
                  <c:v>107.19668708517899</c:v>
                </c:pt>
                <c:pt idx="3">
                  <c:v>104.87699917835516</c:v>
                </c:pt>
                <c:pt idx="4">
                  <c:v>103.93455697562449</c:v>
                </c:pt>
                <c:pt idx="5">
                  <c:v>104.82354696242828</c:v>
                </c:pt>
                <c:pt idx="6">
                  <c:v>105.88728281086354</c:v>
                </c:pt>
                <c:pt idx="7">
                  <c:v>107.37529768835186</c:v>
                </c:pt>
                <c:pt idx="8">
                  <c:v>110.06373415198516</c:v>
                </c:pt>
                <c:pt idx="9">
                  <c:v>112.54889572595935</c:v>
                </c:pt>
                <c:pt idx="10">
                  <c:v>113.34027459565627</c:v>
                </c:pt>
                <c:pt idx="11">
                  <c:v>102.70421564981162</c:v>
                </c:pt>
                <c:pt idx="12">
                  <c:v>109.92077902805804</c:v>
                </c:pt>
                <c:pt idx="13">
                  <c:v>112.19752955753094</c:v>
                </c:pt>
                <c:pt idx="14">
                  <c:v>115.12675781772241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0D55-4208-A687-7B38FAE2C911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0D55-4208-A687-7B38FAE2C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885824"/>
        <c:axId val="383372672"/>
      </c:lineChart>
      <c:catAx>
        <c:axId val="38388582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372672"/>
        <c:crossesAt val="100"/>
        <c:auto val="1"/>
        <c:lblAlgn val="ctr"/>
        <c:lblOffset val="200"/>
        <c:noMultiLvlLbl val="0"/>
      </c:catAx>
      <c:valAx>
        <c:axId val="383372672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885824"/>
        <c:crosses val="autoZero"/>
        <c:crossBetween val="between"/>
      </c:valAx>
      <c:catAx>
        <c:axId val="383886336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83373248"/>
        <c:crossesAt val="0"/>
        <c:auto val="1"/>
        <c:lblAlgn val="ctr"/>
        <c:lblOffset val="100"/>
        <c:noMultiLvlLbl val="0"/>
      </c:catAx>
      <c:valAx>
        <c:axId val="383373248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886336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db!$S$22:$S$24</c:f>
              <c:numCache>
                <c:formatCode>0.0;[Red]\-0.0</c:formatCode>
                <c:ptCount val="3"/>
                <c:pt idx="0">
                  <c:v>12.320148297107281</c:v>
                </c:pt>
                <c:pt idx="1">
                  <c:v>0.24870269962884439</c:v>
                </c:pt>
                <c:pt idx="2">
                  <c:v>2.815322326318892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60-4D24-A091-1FD8CCFD4811}"/>
            </c:ext>
          </c:extLst>
        </c:ser>
        <c:ser>
          <c:idx val="1"/>
          <c:order val="1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db!$T$22:$T$24</c:f>
              <c:numCache>
                <c:formatCode>0.0;[Red]\-0.0</c:formatCode>
                <c:ptCount val="3"/>
                <c:pt idx="0">
                  <c:v>21.624278964002784</c:v>
                </c:pt>
                <c:pt idx="1">
                  <c:v>8.5979357588929837</c:v>
                </c:pt>
                <c:pt idx="2">
                  <c:v>5.8409402141759159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A60-4D24-A091-1FD8CCFD4811}"/>
            </c:ext>
          </c:extLst>
        </c:ser>
        <c:ser>
          <c:idx val="2"/>
          <c:order val="2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db!$U$22:$U$24</c:f>
              <c:numCache>
                <c:formatCode>0.0;[Red]\-0.0</c:formatCode>
                <c:ptCount val="3"/>
                <c:pt idx="0">
                  <c:v>3.7437508618769266</c:v>
                </c:pt>
                <c:pt idx="1">
                  <c:v>2.6079164987769632</c:v>
                </c:pt>
                <c:pt idx="2">
                  <c:v>2.299325968666599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A60-4D24-A091-1FD8CCFD4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3657984"/>
        <c:axId val="383375552"/>
      </c:barChart>
      <c:lineChart>
        <c:grouping val="standard"/>
        <c:varyColors val="0"/>
        <c:ser>
          <c:idx val="3"/>
          <c:order val="3"/>
          <c:tx>
            <c:strRef>
              <c:f>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db!$V$22:$V$24</c:f>
              <c:numCache>
                <c:formatCode>0.0;[Red]\-0.0</c:formatCode>
                <c:ptCount val="3"/>
                <c:pt idx="0">
                  <c:v>7.0265503052499678</c:v>
                </c:pt>
                <c:pt idx="1">
                  <c:v>2.0712649142449635</c:v>
                </c:pt>
                <c:pt idx="2">
                  <c:v>2.6107778591412334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A60-4D24-A091-1FD8CCFD4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657984"/>
        <c:axId val="383375552"/>
      </c:lineChart>
      <c:catAx>
        <c:axId val="38365798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375552"/>
        <c:crosses val="autoZero"/>
        <c:auto val="1"/>
        <c:lblAlgn val="ctr"/>
        <c:lblOffset val="200"/>
        <c:noMultiLvlLbl val="0"/>
      </c:catAx>
      <c:valAx>
        <c:axId val="383375552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657984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db!$S$10:$S$24</c:f>
              <c:numCache>
                <c:formatCode>0.0;[Red]\-0.0</c:formatCode>
                <c:ptCount val="15"/>
                <c:pt idx="0">
                  <c:v>-16.825325217004959</c:v>
                </c:pt>
                <c:pt idx="1">
                  <c:v>11.28273353149185</c:v>
                </c:pt>
                <c:pt idx="2">
                  <c:v>3.3244782727819278</c:v>
                </c:pt>
                <c:pt idx="3">
                  <c:v>-2.8697121837194639</c:v>
                </c:pt>
                <c:pt idx="4">
                  <c:v>2.8557479576774014E-2</c:v>
                </c:pt>
                <c:pt idx="5">
                  <c:v>0.70854342448360974</c:v>
                </c:pt>
                <c:pt idx="6">
                  <c:v>2.2577997384799708</c:v>
                </c:pt>
                <c:pt idx="7">
                  <c:v>2.0413496446944013</c:v>
                </c:pt>
                <c:pt idx="8">
                  <c:v>4.7326831171322636</c:v>
                </c:pt>
                <c:pt idx="9">
                  <c:v>5.989417577931877</c:v>
                </c:pt>
                <c:pt idx="10">
                  <c:v>-0.69926794722864338</c:v>
                </c:pt>
                <c:pt idx="11">
                  <c:v>-11.172295234555085</c:v>
                </c:pt>
                <c:pt idx="12">
                  <c:v>12.320148297107281</c:v>
                </c:pt>
                <c:pt idx="13">
                  <c:v>0.24870269962884439</c:v>
                </c:pt>
                <c:pt idx="14">
                  <c:v>2.815322326318892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66-410E-A964-DDD234E544C7}"/>
            </c:ext>
          </c:extLst>
        </c:ser>
        <c:ser>
          <c:idx val="4"/>
          <c:order val="4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db!$T$10:$T$24</c:f>
              <c:numCache>
                <c:formatCode>0.0;[Red]\-0.0</c:formatCode>
                <c:ptCount val="15"/>
                <c:pt idx="0">
                  <c:v>-8.9002674626243117</c:v>
                </c:pt>
                <c:pt idx="1">
                  <c:v>-11.233879500082489</c:v>
                </c:pt>
                <c:pt idx="2">
                  <c:v>-6.4848403355586619</c:v>
                </c:pt>
                <c:pt idx="3">
                  <c:v>-10.114461522335471</c:v>
                </c:pt>
                <c:pt idx="4">
                  <c:v>-2.0382247757386951</c:v>
                </c:pt>
                <c:pt idx="5">
                  <c:v>-13.213381487522891</c:v>
                </c:pt>
                <c:pt idx="6">
                  <c:v>-6.8779122056366271</c:v>
                </c:pt>
                <c:pt idx="7">
                  <c:v>4.1711973102110722</c:v>
                </c:pt>
                <c:pt idx="8">
                  <c:v>-1.0783658777322458</c:v>
                </c:pt>
                <c:pt idx="9">
                  <c:v>4.1123523822347519</c:v>
                </c:pt>
                <c:pt idx="10">
                  <c:v>4.88810154500392</c:v>
                </c:pt>
                <c:pt idx="11">
                  <c:v>-7.5634510227753466</c:v>
                </c:pt>
                <c:pt idx="12">
                  <c:v>21.624278964002784</c:v>
                </c:pt>
                <c:pt idx="13">
                  <c:v>8.5979357588929837</c:v>
                </c:pt>
                <c:pt idx="14">
                  <c:v>5.8409402141759159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E66-410E-A964-DDD234E544C7}"/>
            </c:ext>
          </c:extLst>
        </c:ser>
        <c:ser>
          <c:idx val="5"/>
          <c:order val="5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db!$U$10:$U$24</c:f>
              <c:numCache>
                <c:formatCode>0.0;[Red]\-0.0</c:formatCode>
                <c:ptCount val="15"/>
                <c:pt idx="0">
                  <c:v>-3.0268379295890879</c:v>
                </c:pt>
                <c:pt idx="1">
                  <c:v>-2.6556512377336694</c:v>
                </c:pt>
                <c:pt idx="2">
                  <c:v>1.9874107921648232</c:v>
                </c:pt>
                <c:pt idx="3">
                  <c:v>-1.1199234253518875</c:v>
                </c:pt>
                <c:pt idx="4">
                  <c:v>-1.2146970023994008</c:v>
                </c:pt>
                <c:pt idx="5">
                  <c:v>1.747116214934108</c:v>
                </c:pt>
                <c:pt idx="6">
                  <c:v>1.2234826884353955</c:v>
                </c:pt>
                <c:pt idx="7">
                  <c:v>0.72911780131581505</c:v>
                </c:pt>
                <c:pt idx="8">
                  <c:v>1.8486943330344285</c:v>
                </c:pt>
                <c:pt idx="9">
                  <c:v>0.55394015900778193</c:v>
                </c:pt>
                <c:pt idx="10">
                  <c:v>1.2294540998835979</c:v>
                </c:pt>
                <c:pt idx="11">
                  <c:v>-8.7606103519263563</c:v>
                </c:pt>
                <c:pt idx="12">
                  <c:v>3.7437508618769266</c:v>
                </c:pt>
                <c:pt idx="13">
                  <c:v>2.6079164987769632</c:v>
                </c:pt>
                <c:pt idx="14">
                  <c:v>2.299325968666599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E66-410E-A964-DDD234E54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3659520"/>
        <c:axId val="382362752"/>
      </c:barChart>
      <c:lineChart>
        <c:grouping val="standard"/>
        <c:varyColors val="0"/>
        <c:ser>
          <c:idx val="0"/>
          <c:order val="0"/>
          <c:tx>
            <c:strRef>
              <c:f>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66-410E-A964-DDD234E544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db!$N$10:$N$24</c:f>
              <c:numCache>
                <c:formatCode>0.0</c:formatCode>
                <c:ptCount val="15"/>
                <c:pt idx="0">
                  <c:v>97.630405121814746</c:v>
                </c:pt>
                <c:pt idx="1">
                  <c:v>108.64578357742508</c:v>
                </c:pt>
                <c:pt idx="2">
                  <c:v>112.25768904675026</c:v>
                </c:pt>
                <c:pt idx="3">
                  <c:v>109.03621646701374</c:v>
                </c:pt>
                <c:pt idx="4">
                  <c:v>109.06735446226259</c:v>
                </c:pt>
                <c:pt idx="5">
                  <c:v>109.84014403056318</c:v>
                </c:pt>
                <c:pt idx="6">
                  <c:v>112.32011451523127</c:v>
                </c:pt>
                <c:pt idx="7">
                  <c:v>114.61296077380828</c:v>
                </c:pt>
                <c:pt idx="8">
                  <c:v>120.03722901839573</c:v>
                </c:pt>
                <c:pt idx="9">
                  <c:v>127.22675991328585</c:v>
                </c:pt>
                <c:pt idx="10">
                  <c:v>126.3371039609147</c:v>
                </c:pt>
                <c:pt idx="11">
                  <c:v>112.22234971561451</c:v>
                </c:pt>
                <c:pt idx="12">
                  <c:v>126.04830962307656</c:v>
                </c:pt>
                <c:pt idx="13">
                  <c:v>126.36179517194572</c:v>
                </c:pt>
                <c:pt idx="14">
                  <c:v>129.91928700335882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E66-410E-A964-DDD234E544C7}"/>
            </c:ext>
          </c:extLst>
        </c:ser>
        <c:ser>
          <c:idx val="1"/>
          <c:order val="1"/>
          <c:tx>
            <c:strRef>
              <c:f>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66-410E-A964-DDD234E544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db!$O$10:$O$24</c:f>
              <c:numCache>
                <c:formatCode>0.0</c:formatCode>
                <c:ptCount val="15"/>
                <c:pt idx="0">
                  <c:v>115.91218398052686</c:v>
                </c:pt>
                <c:pt idx="1">
                  <c:v>102.89074890624056</c:v>
                </c:pt>
                <c:pt idx="2">
                  <c:v>96.218448119610287</c:v>
                </c:pt>
                <c:pt idx="3">
                  <c:v>86.486470207164004</c:v>
                </c:pt>
                <c:pt idx="4">
                  <c:v>84.723681543739715</c:v>
                </c:pt>
                <c:pt idx="5">
                  <c:v>73.528818291091355</c:v>
                </c:pt>
                <c:pt idx="6">
                  <c:v>68.471570723188009</c:v>
                </c:pt>
                <c:pt idx="7">
                  <c:v>71.327655039452893</c:v>
                </c:pt>
                <c:pt idx="8">
                  <c:v>70.558481946120864</c:v>
                </c:pt>
                <c:pt idx="9">
                  <c:v>73.460095359300851</c:v>
                </c:pt>
                <c:pt idx="10">
                  <c:v>77.050899415520178</c:v>
                </c:pt>
                <c:pt idx="11">
                  <c:v>71.223192375619419</c:v>
                </c:pt>
                <c:pt idx="12">
                  <c:v>86.624694181991714</c:v>
                </c:pt>
                <c:pt idx="13">
                  <c:v>94.072629739096868</c:v>
                </c:pt>
                <c:pt idx="14">
                  <c:v>99.567355800060596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E66-410E-A964-DDD234E544C7}"/>
            </c:ext>
          </c:extLst>
        </c:ser>
        <c:ser>
          <c:idx val="2"/>
          <c:order val="2"/>
          <c:tx>
            <c:strRef>
              <c:f>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66-410E-A964-DDD234E544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db!$P$10:$P$24</c:f>
              <c:numCache>
                <c:formatCode>0.0</c:formatCode>
                <c:ptCount val="15"/>
                <c:pt idx="0">
                  <c:v>106.77012825252235</c:v>
                </c:pt>
                <c:pt idx="1">
                  <c:v>103.93468602005441</c:v>
                </c:pt>
                <c:pt idx="2">
                  <c:v>106.00029518681961</c:v>
                </c:pt>
                <c:pt idx="3">
                  <c:v>104.81317305008028</c:v>
                </c:pt>
                <c:pt idx="4">
                  <c:v>103.54001057892125</c:v>
                </c:pt>
                <c:pt idx="5">
                  <c:v>105.34897489269008</c:v>
                </c:pt>
                <c:pt idx="6">
                  <c:v>106.63790136294629</c:v>
                </c:pt>
                <c:pt idx="7">
                  <c:v>107.41541728473314</c:v>
                </c:pt>
                <c:pt idx="8">
                  <c:v>109.40120001688129</c:v>
                </c:pt>
                <c:pt idx="9">
                  <c:v>110.00721719821121</c:v>
                </c:pt>
                <c:pt idx="10">
                  <c:v>111.35970544022246</c:v>
                </c:pt>
                <c:pt idx="11">
                  <c:v>101.60391555755163</c:v>
                </c:pt>
                <c:pt idx="12">
                  <c:v>105.40771302193818</c:v>
                </c:pt>
                <c:pt idx="13">
                  <c:v>108.15665816082077</c:v>
                </c:pt>
                <c:pt idx="14">
                  <c:v>110.64353228875447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5E66-410E-A964-DDD234E54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886848"/>
        <c:axId val="382362176"/>
      </c:lineChart>
      <c:catAx>
        <c:axId val="38388684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362176"/>
        <c:crossesAt val="100"/>
        <c:auto val="1"/>
        <c:lblAlgn val="ctr"/>
        <c:lblOffset val="200"/>
        <c:noMultiLvlLbl val="0"/>
      </c:catAx>
      <c:valAx>
        <c:axId val="382362176"/>
        <c:scaling>
          <c:orientation val="minMax"/>
          <c:min val="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886848"/>
        <c:crossesAt val="1"/>
        <c:crossBetween val="between"/>
        <c:majorUnit val="20"/>
      </c:valAx>
      <c:catAx>
        <c:axId val="38365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382362752"/>
        <c:crossesAt val="0"/>
        <c:auto val="1"/>
        <c:lblAlgn val="ctr"/>
        <c:lblOffset val="100"/>
        <c:noMultiLvlLbl val="0"/>
      </c:catAx>
      <c:valAx>
        <c:axId val="382362752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659520"/>
        <c:crosses val="max"/>
        <c:crossBetween val="between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db!$W$10:$W$24</c:f>
              <c:numCache>
                <c:formatCode>0.0</c:formatCode>
                <c:ptCount val="15"/>
                <c:pt idx="0">
                  <c:v>2.518780840547536</c:v>
                </c:pt>
                <c:pt idx="1">
                  <c:v>2.4802610031770573</c:v>
                </c:pt>
                <c:pt idx="2">
                  <c:v>2.7389637384183949</c:v>
                </c:pt>
                <c:pt idx="3">
                  <c:v>2.7360840712751857</c:v>
                </c:pt>
                <c:pt idx="4">
                  <c:v>2.7161980226887499</c:v>
                </c:pt>
                <c:pt idx="5">
                  <c:v>2.8984307944789576</c:v>
                </c:pt>
                <c:pt idx="6">
                  <c:v>2.7337258116167447</c:v>
                </c:pt>
                <c:pt idx="7">
                  <c:v>2.8577525744323675</c:v>
                </c:pt>
                <c:pt idx="8">
                  <c:v>2.7378548679782555</c:v>
                </c:pt>
                <c:pt idx="9">
                  <c:v>2.5708772805242335</c:v>
                </c:pt>
                <c:pt idx="10">
                  <c:v>2.5346941719247034</c:v>
                </c:pt>
                <c:pt idx="11">
                  <c:v>2.6549448866104766</c:v>
                </c:pt>
                <c:pt idx="12">
                  <c:v>2.4415655448181894</c:v>
                </c:pt>
                <c:pt idx="13">
                  <c:v>2.4031375494731622</c:v>
                </c:pt>
                <c:pt idx="14">
                  <c:v>2.3621814419823655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1B-40A2-B712-8C46FA7CF30A}"/>
            </c:ext>
          </c:extLst>
        </c:ser>
        <c:ser>
          <c:idx val="1"/>
          <c:order val="1"/>
          <c:tx>
            <c:strRef>
              <c:f>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1B-40A2-B712-8C46FA7CF30A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1B-40A2-B712-8C46FA7CF30A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1B-40A2-B712-8C46FA7CF30A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1B-40A2-B712-8C46FA7CF30A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1B-40A2-B712-8C46FA7CF30A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1B-40A2-B712-8C46FA7CF30A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1B-40A2-B712-8C46FA7CF30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41B-40A2-B712-8C46FA7CF30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1B-40A2-B712-8C46FA7CF30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41B-40A2-B712-8C46FA7CF30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1B-40A2-B712-8C46FA7CF30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db!$X$10:$X$24</c:f>
              <c:numCache>
                <c:formatCode>0.0</c:formatCode>
                <c:ptCount val="15"/>
                <c:pt idx="0">
                  <c:v>26.652664988415843</c:v>
                </c:pt>
                <c:pt idx="1">
                  <c:v>29.505755684043006</c:v>
                </c:pt>
                <c:pt idx="2">
                  <c:v>29.846293783495963</c:v>
                </c:pt>
                <c:pt idx="3">
                  <c:v>29.630992349796752</c:v>
                </c:pt>
                <c:pt idx="4">
                  <c:v>29.908214416289137</c:v>
                </c:pt>
                <c:pt idx="5">
                  <c:v>29.86468362507485</c:v>
                </c:pt>
                <c:pt idx="6">
                  <c:v>30.23217614564156</c:v>
                </c:pt>
                <c:pt idx="7">
                  <c:v>30.421808382531125</c:v>
                </c:pt>
                <c:pt idx="8">
                  <c:v>31.08331961134904</c:v>
                </c:pt>
                <c:pt idx="9">
                  <c:v>32.217579180308306</c:v>
                </c:pt>
                <c:pt idx="10">
                  <c:v>31.768911328794196</c:v>
                </c:pt>
                <c:pt idx="11">
                  <c:v>31.142018846110709</c:v>
                </c:pt>
                <c:pt idx="12">
                  <c:v>32.682321957403907</c:v>
                </c:pt>
                <c:pt idx="13">
                  <c:v>32.098753554136572</c:v>
                </c:pt>
                <c:pt idx="14">
                  <c:v>32.162739254077479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941B-40A2-B712-8C46FA7CF30A}"/>
            </c:ext>
          </c:extLst>
        </c:ser>
        <c:ser>
          <c:idx val="2"/>
          <c:order val="2"/>
          <c:tx>
            <c:strRef>
              <c:f>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1B-40A2-B712-8C46FA7CF30A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41B-40A2-B712-8C46FA7CF30A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41B-40A2-B712-8C46FA7CF30A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41B-40A2-B712-8C46FA7CF30A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41B-40A2-B712-8C46FA7CF30A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41B-40A2-B712-8C46FA7CF30A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41B-40A2-B712-8C46FA7CF30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41B-40A2-B712-8C46FA7CF30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41B-40A2-B712-8C46FA7CF30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41B-40A2-B712-8C46FA7CF30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41B-40A2-B712-8C46FA7CF30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db!$Y$10:$Y$24</c:f>
              <c:numCache>
                <c:formatCode>0.0</c:formatCode>
                <c:ptCount val="15"/>
                <c:pt idx="0">
                  <c:v>6.7436991443369632</c:v>
                </c:pt>
                <c:pt idx="1">
                  <c:v>5.9550271110470678</c:v>
                </c:pt>
                <c:pt idx="2">
                  <c:v>5.4518790091189224</c:v>
                </c:pt>
                <c:pt idx="3">
                  <c:v>5.0088398369661471</c:v>
                </c:pt>
                <c:pt idx="4">
                  <c:v>4.9512411005753254</c:v>
                </c:pt>
                <c:pt idx="5">
                  <c:v>4.2605725026833285</c:v>
                </c:pt>
                <c:pt idx="6">
                  <c:v>3.9276765113214678</c:v>
                </c:pt>
                <c:pt idx="7">
                  <c:v>4.0348072304063347</c:v>
                </c:pt>
                <c:pt idx="8">
                  <c:v>3.8938051053246499</c:v>
                </c:pt>
                <c:pt idx="9">
                  <c:v>3.9644183197244081</c:v>
                </c:pt>
                <c:pt idx="10">
                  <c:v>4.1291691786206357</c:v>
                </c:pt>
                <c:pt idx="11">
                  <c:v>4.2121360515717852</c:v>
                </c:pt>
                <c:pt idx="12">
                  <c:v>4.7866441430614834</c:v>
                </c:pt>
                <c:pt idx="13">
                  <c:v>5.0927131508127994</c:v>
                </c:pt>
                <c:pt idx="14">
                  <c:v>5.2530305233925843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941B-40A2-B712-8C46FA7CF30A}"/>
            </c:ext>
          </c:extLst>
        </c:ser>
        <c:ser>
          <c:idx val="3"/>
          <c:order val="3"/>
          <c:tx>
            <c:strRef>
              <c:f>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41B-40A2-B712-8C46FA7CF30A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941B-40A2-B712-8C46FA7CF30A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941B-40A2-B712-8C46FA7CF30A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41B-40A2-B712-8C46FA7CF30A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941B-40A2-B712-8C46FA7CF30A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941B-40A2-B712-8C46FA7CF30A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941B-40A2-B712-8C46FA7CF30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941B-40A2-B712-8C46FA7CF30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941B-40A2-B712-8C46FA7CF30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941B-40A2-B712-8C46FA7CF30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941B-40A2-B712-8C46FA7CF30A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db!$Z$10:$Z$24</c:f>
              <c:numCache>
                <c:formatCode>0.0</c:formatCode>
                <c:ptCount val="15"/>
                <c:pt idx="0">
                  <c:v>64.084855026699657</c:v>
                </c:pt>
                <c:pt idx="1">
                  <c:v>62.058956201732876</c:v>
                </c:pt>
                <c:pt idx="2">
                  <c:v>61.962863468966724</c:v>
                </c:pt>
                <c:pt idx="3">
                  <c:v>62.624083741961925</c:v>
                </c:pt>
                <c:pt idx="4">
                  <c:v>62.424346460446792</c:v>
                </c:pt>
                <c:pt idx="5">
                  <c:v>62.976313077762846</c:v>
                </c:pt>
                <c:pt idx="6">
                  <c:v>63.106421531420217</c:v>
                </c:pt>
                <c:pt idx="7">
                  <c:v>62.68563181263017</c:v>
                </c:pt>
                <c:pt idx="8">
                  <c:v>62.285020415348043</c:v>
                </c:pt>
                <c:pt idx="9">
                  <c:v>61.247125219443063</c:v>
                </c:pt>
                <c:pt idx="10">
                  <c:v>61.567225320660469</c:v>
                </c:pt>
                <c:pt idx="11">
                  <c:v>61.990900215707036</c:v>
                </c:pt>
                <c:pt idx="12">
                  <c:v>60.089468354716423</c:v>
                </c:pt>
                <c:pt idx="13">
                  <c:v>60.405395745577465</c:v>
                </c:pt>
                <c:pt idx="14">
                  <c:v>60.222048780547574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941B-40A2-B712-8C46FA7CF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017920"/>
        <c:axId val="382365056"/>
      </c:areaChart>
      <c:catAx>
        <c:axId val="38401792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365056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38236505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017920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897637795275592E-2"/>
          <c:w val="0.82975046296296284"/>
          <c:h val="0.7965289833651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9309568"/>
        <c:axId val="53175091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09568"/>
        <c:axId val="531750912"/>
      </c:lineChart>
      <c:dateAx>
        <c:axId val="5393095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1750912"/>
        <c:crosses val="autoZero"/>
        <c:auto val="0"/>
        <c:lblOffset val="300"/>
        <c:baseTimeUnit val="days"/>
      </c:dateAx>
      <c:valAx>
        <c:axId val="53175091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930956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112726293828657"/>
          <c:y val="4.1939494405304608E-3"/>
          <c:w val="0.846421697287839"/>
          <c:h val="8.227250541050790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db!$I$4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64-4352-9B98-EDC9F60FFC75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64-4352-9B98-EDC9F60FFC75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64-4352-9B98-EDC9F60FFC7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db!$I$10:$I$24</c:f>
              <c:numCache>
                <c:formatCode>0.0;[Red]\-0.0</c:formatCode>
                <c:ptCount val="15"/>
                <c:pt idx="0">
                  <c:v>-16.999950888381299</c:v>
                </c:pt>
                <c:pt idx="1">
                  <c:v>11.209035623874897</c:v>
                </c:pt>
                <c:pt idx="2">
                  <c:v>10.454267271285179</c:v>
                </c:pt>
                <c:pt idx="3">
                  <c:v>2.7738146895056381</c:v>
                </c:pt>
                <c:pt idx="4">
                  <c:v>3.9605898096635839</c:v>
                </c:pt>
                <c:pt idx="5">
                  <c:v>4.1411827355949171</c:v>
                </c:pt>
                <c:pt idx="6">
                  <c:v>5.7042378504284175</c:v>
                </c:pt>
                <c:pt idx="7">
                  <c:v>3.5902005690923833</c:v>
                </c:pt>
                <c:pt idx="8">
                  <c:v>4.3153916842753937</c:v>
                </c:pt>
                <c:pt idx="9">
                  <c:v>4.9423195883771864</c:v>
                </c:pt>
                <c:pt idx="10">
                  <c:v>4.1769184112620206</c:v>
                </c:pt>
                <c:pt idx="11">
                  <c:v>-3.5550575174364107</c:v>
                </c:pt>
                <c:pt idx="12">
                  <c:v>8.5220874807292226</c:v>
                </c:pt>
                <c:pt idx="13">
                  <c:v>3.6831299727076772</c:v>
                </c:pt>
                <c:pt idx="14">
                  <c:v>3.7044194726931989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F64-4352-9B98-EDC9F60FFC75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64-4352-9B98-EDC9F60FF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4547840"/>
        <c:axId val="382367936"/>
      </c:barChart>
      <c:lineChart>
        <c:grouping val="standard"/>
        <c:varyColors val="0"/>
        <c:ser>
          <c:idx val="0"/>
          <c:order val="0"/>
          <c:tx>
            <c:strRef>
              <c:f>db!$D$4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db!$D$10:$D$24</c:f>
              <c:numCache>
                <c:formatCode>0.0</c:formatCode>
                <c:ptCount val="15"/>
                <c:pt idx="0">
                  <c:v>124.95491186488945</c:v>
                </c:pt>
                <c:pt idx="1">
                  <c:v>138.9611524496064</c:v>
                </c:pt>
                <c:pt idx="2">
                  <c:v>153.48852272994631</c:v>
                </c:pt>
                <c:pt idx="3">
                  <c:v>157.74600992013475</c:v>
                </c:pt>
                <c:pt idx="4">
                  <c:v>163.99368231418254</c:v>
                </c:pt>
                <c:pt idx="5">
                  <c:v>170.78496037364383</c:v>
                </c:pt>
                <c:pt idx="6">
                  <c:v>180.52694072611644</c:v>
                </c:pt>
                <c:pt idx="7">
                  <c:v>187.00821997943049</c:v>
                </c:pt>
                <c:pt idx="8">
                  <c:v>195.07835715333428</c:v>
                </c:pt>
                <c:pt idx="9">
                  <c:v>204.71975301160791</c:v>
                </c:pt>
                <c:pt idx="10">
                  <c:v>213.27073006663991</c:v>
                </c:pt>
                <c:pt idx="11">
                  <c:v>205.68883294491431</c:v>
                </c:pt>
                <c:pt idx="12">
                  <c:v>223.21781522657085</c:v>
                </c:pt>
                <c:pt idx="13">
                  <c:v>231.43921748360393</c:v>
                </c:pt>
                <c:pt idx="14">
                  <c:v>240.01269692351534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CF64-4352-9B98-EDC9F60FFC75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F64-4352-9B98-EDC9F60FF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547328"/>
        <c:axId val="382367360"/>
      </c:lineChart>
      <c:catAx>
        <c:axId val="38454732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367360"/>
        <c:crossesAt val="100"/>
        <c:auto val="1"/>
        <c:lblAlgn val="ctr"/>
        <c:lblOffset val="100"/>
        <c:noMultiLvlLbl val="0"/>
      </c:catAx>
      <c:valAx>
        <c:axId val="38236736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547328"/>
        <c:crosses val="autoZero"/>
        <c:crossBetween val="between"/>
      </c:valAx>
      <c:catAx>
        <c:axId val="3845478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82367936"/>
        <c:crossesAt val="0"/>
        <c:auto val="1"/>
        <c:lblAlgn val="ctr"/>
        <c:lblOffset val="100"/>
        <c:noMultiLvlLbl val="0"/>
      </c:catAx>
      <c:valAx>
        <c:axId val="38236793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54784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db!$I$4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db!$I$22:$I$24</c:f>
              <c:numCache>
                <c:formatCode>0.0;[Red]\-0.0</c:formatCode>
                <c:ptCount val="3"/>
                <c:pt idx="0">
                  <c:v>8.5220874807292226</c:v>
                </c:pt>
                <c:pt idx="1">
                  <c:v>3.6831299727076772</c:v>
                </c:pt>
                <c:pt idx="2">
                  <c:v>3.7044194726931989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20-4A95-B2A8-4B702159B942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D20-4A95-B2A8-4B702159B942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D20-4A95-B2A8-4B702159B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4209408"/>
        <c:axId val="384238144"/>
      </c:barChart>
      <c:catAx>
        <c:axId val="3842094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238144"/>
        <c:crosses val="autoZero"/>
        <c:auto val="1"/>
        <c:lblAlgn val="ctr"/>
        <c:lblOffset val="200"/>
        <c:noMultiLvlLbl val="0"/>
      </c:catAx>
      <c:valAx>
        <c:axId val="38423814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209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db!$AU$4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(db!$AU$13,db!$AU$18,db!$AU$23)</c:f>
              <c:numCache>
                <c:formatCode>0.0</c:formatCode>
                <c:ptCount val="3"/>
                <c:pt idx="0">
                  <c:v>46.960080940155692</c:v>
                </c:pt>
                <c:pt idx="1">
                  <c:v>52.721123475298327</c:v>
                </c:pt>
                <c:pt idx="2">
                  <c:v>69.102371417736308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1C-423D-9751-0BEF1C5E454F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01C-423D-9751-0BEF1C5E454F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01C-423D-9751-0BEF1C5E4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84210944"/>
        <c:axId val="384240448"/>
      </c:barChart>
      <c:catAx>
        <c:axId val="3842109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384240448"/>
        <c:crosses val="autoZero"/>
        <c:auto val="1"/>
        <c:lblAlgn val="ctr"/>
        <c:lblOffset val="200"/>
        <c:noMultiLvlLbl val="0"/>
      </c:catAx>
      <c:valAx>
        <c:axId val="38424044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384210944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db!$H$4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E63-469E-85A1-24CB5C45EED9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63-469E-85A1-24CB5C45EED9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E63-469E-85A1-24CB5C45EED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db!$H$10:$H$24</c:f>
              <c:numCache>
                <c:formatCode>0.0;[Red]\-0.0</c:formatCode>
                <c:ptCount val="15"/>
                <c:pt idx="0">
                  <c:v>-19.478517708928202</c:v>
                </c:pt>
                <c:pt idx="1">
                  <c:v>5.2141534604278172</c:v>
                </c:pt>
                <c:pt idx="2">
                  <c:v>10.045931296090949</c:v>
                </c:pt>
                <c:pt idx="3">
                  <c:v>-7.2111906169991418</c:v>
                </c:pt>
                <c:pt idx="4">
                  <c:v>3.7398297446736173</c:v>
                </c:pt>
                <c:pt idx="5">
                  <c:v>12.405083300238484</c:v>
                </c:pt>
                <c:pt idx="6">
                  <c:v>10.245179939797456</c:v>
                </c:pt>
                <c:pt idx="7">
                  <c:v>9.8015990980582437</c:v>
                </c:pt>
                <c:pt idx="8">
                  <c:v>1.5475245684830385</c:v>
                </c:pt>
                <c:pt idx="9">
                  <c:v>-3.635521751417059</c:v>
                </c:pt>
                <c:pt idx="10">
                  <c:v>1.4986829890365039</c:v>
                </c:pt>
                <c:pt idx="11">
                  <c:v>0.42884187005203245</c:v>
                </c:pt>
                <c:pt idx="12">
                  <c:v>10.43733972264933</c:v>
                </c:pt>
                <c:pt idx="13">
                  <c:v>4.8762706747728091</c:v>
                </c:pt>
                <c:pt idx="14">
                  <c:v>4.5813530139922731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E63-469E-85A1-24CB5C45EED9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E63-469E-85A1-24CB5C45E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9649024"/>
        <c:axId val="384243328"/>
      </c:barChart>
      <c:lineChart>
        <c:grouping val="standard"/>
        <c:varyColors val="0"/>
        <c:ser>
          <c:idx val="0"/>
          <c:order val="0"/>
          <c:tx>
            <c:strRef>
              <c:f>db!$E$4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db!$E$10:$E$24</c:f>
              <c:numCache>
                <c:formatCode>0.0</c:formatCode>
                <c:ptCount val="15"/>
                <c:pt idx="0">
                  <c:v>134.89300871719422</c:v>
                </c:pt>
                <c:pt idx="1">
                  <c:v>141.92653719909703</c:v>
                </c:pt>
                <c:pt idx="2">
                  <c:v>156.18437961703924</c:v>
                </c:pt>
                <c:pt idx="3">
                  <c:v>144.92162628887701</c:v>
                </c:pt>
                <c:pt idx="4">
                  <c:v>150.34144837529317</c:v>
                </c:pt>
                <c:pt idx="5">
                  <c:v>168.99143028103333</c:v>
                </c:pt>
                <c:pt idx="6">
                  <c:v>186.30490639616255</c:v>
                </c:pt>
                <c:pt idx="7">
                  <c:v>204.56576642112708</c:v>
                </c:pt>
                <c:pt idx="8">
                  <c:v>207.73147191519968</c:v>
                </c:pt>
                <c:pt idx="9">
                  <c:v>200.17934906918379</c:v>
                </c:pt>
                <c:pt idx="10">
                  <c:v>203.17940292124766</c:v>
                </c:pt>
                <c:pt idx="11">
                  <c:v>204.05072127229568</c:v>
                </c:pt>
                <c:pt idx="12">
                  <c:v>225.34818825800144</c:v>
                </c:pt>
                <c:pt idx="13">
                  <c:v>236.33677587815819</c:v>
                </c:pt>
                <c:pt idx="14">
                  <c:v>247.16419788302437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E63-469E-85A1-24CB5C45EED9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E63-469E-85A1-24CB5C45E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648512"/>
        <c:axId val="384242752"/>
      </c:lineChart>
      <c:catAx>
        <c:axId val="4196485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84242752"/>
        <c:crossesAt val="100"/>
        <c:auto val="1"/>
        <c:lblAlgn val="ctr"/>
        <c:lblOffset val="100"/>
        <c:noMultiLvlLbl val="0"/>
      </c:catAx>
      <c:valAx>
        <c:axId val="384242752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648512"/>
        <c:crosses val="autoZero"/>
        <c:crossBetween val="between"/>
      </c:valAx>
      <c:catAx>
        <c:axId val="41964902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243328"/>
        <c:crossesAt val="0"/>
        <c:auto val="1"/>
        <c:lblAlgn val="ctr"/>
        <c:lblOffset val="100"/>
        <c:noMultiLvlLbl val="0"/>
      </c:catAx>
      <c:valAx>
        <c:axId val="38424332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64902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db!$H$4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db!$H$22:$H$24</c:f>
              <c:numCache>
                <c:formatCode>0.0;[Red]\-0.0</c:formatCode>
                <c:ptCount val="3"/>
                <c:pt idx="0">
                  <c:v>10.43733972264933</c:v>
                </c:pt>
                <c:pt idx="1">
                  <c:v>4.8762706747728091</c:v>
                </c:pt>
                <c:pt idx="2">
                  <c:v>4.5813530139922731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B2-4571-A687-2C07EADF075E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5B2-4571-A687-2C07EADF075E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5B2-4571-A687-2C07EADF0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72006912"/>
        <c:axId val="419741696"/>
      </c:barChart>
      <c:catAx>
        <c:axId val="3720069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741696"/>
        <c:crosses val="autoZero"/>
        <c:auto val="1"/>
        <c:lblAlgn val="ctr"/>
        <c:lblOffset val="200"/>
        <c:noMultiLvlLbl val="0"/>
      </c:catAx>
      <c:valAx>
        <c:axId val="41974169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200691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db!$AV$4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(db!$AV$13,db!$AV$18,db!$AV$23)</c:f>
              <c:numCache>
                <c:formatCode>0.0</c:formatCode>
                <c:ptCount val="3"/>
                <c:pt idx="0">
                  <c:v>28.206673407010808</c:v>
                </c:pt>
                <c:pt idx="1">
                  <c:v>33.810941581320236</c:v>
                </c:pt>
                <c:pt idx="2">
                  <c:v>46.694369155334982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F7-4EDD-94FB-4295059FFC30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DF7-4EDD-94FB-4295059FFC30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DF7-4EDD-94FB-4295059FF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72008448"/>
        <c:axId val="419744000"/>
      </c:barChart>
      <c:catAx>
        <c:axId val="37200844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744000"/>
        <c:crosses val="autoZero"/>
        <c:auto val="1"/>
        <c:lblAlgn val="ctr"/>
        <c:lblOffset val="200"/>
        <c:noMultiLvlLbl val="0"/>
      </c:catAx>
      <c:valAx>
        <c:axId val="41974400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2008448"/>
        <c:crosses val="autoZero"/>
        <c:crossBetween val="between"/>
        <c:majorUnit val="10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db!$AN$4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0C-4F9F-B81F-B58618F2255C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0C-4F9F-B81F-B58618F2255C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0C-4F9F-B81F-B58618F2255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db!$AN$10:$AN$24</c:f>
              <c:numCache>
                <c:formatCode>0.0;[Red]\-0.0</c:formatCode>
                <c:ptCount val="15"/>
                <c:pt idx="0">
                  <c:v>-2.4429037851161239</c:v>
                </c:pt>
                <c:pt idx="1">
                  <c:v>-3.1863616017815732</c:v>
                </c:pt>
                <c:pt idx="2">
                  <c:v>0.48233905287438095</c:v>
                </c:pt>
                <c:pt idx="3">
                  <c:v>-1.4832373380949337</c:v>
                </c:pt>
                <c:pt idx="4">
                  <c:v>-0.42250446334003433</c:v>
                </c:pt>
                <c:pt idx="5">
                  <c:v>-0.30911915410154478</c:v>
                </c:pt>
                <c:pt idx="6">
                  <c:v>0.30719977257029907</c:v>
                </c:pt>
                <c:pt idx="7">
                  <c:v>0.12766184880488307</c:v>
                </c:pt>
                <c:pt idx="8">
                  <c:v>1.450728700394599</c:v>
                </c:pt>
                <c:pt idx="9">
                  <c:v>2.0518152093923048</c:v>
                </c:pt>
                <c:pt idx="10">
                  <c:v>-0.40171255249278337</c:v>
                </c:pt>
                <c:pt idx="11">
                  <c:v>-9.9112594260279074</c:v>
                </c:pt>
                <c:pt idx="12">
                  <c:v>8.3694093961034888</c:v>
                </c:pt>
                <c:pt idx="13">
                  <c:v>1.3657461837390805</c:v>
                </c:pt>
                <c:pt idx="14">
                  <c:v>2.4053775645489051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40C-4F9F-B81F-B58618F2255C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40C-4F9F-B81F-B58618F22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20124160"/>
        <c:axId val="419747456"/>
      </c:barChart>
      <c:lineChart>
        <c:grouping val="standard"/>
        <c:varyColors val="0"/>
        <c:ser>
          <c:idx val="0"/>
          <c:order val="0"/>
          <c:tx>
            <c:strRef>
              <c:f>db!$AI$4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db!$AI$10:$AI$24</c:f>
              <c:numCache>
                <c:formatCode>0.0</c:formatCode>
                <c:ptCount val="15"/>
                <c:pt idx="0">
                  <c:v>107.26885976417144</c:v>
                </c:pt>
                <c:pt idx="1">
                  <c:v>103.85088600597695</c:v>
                </c:pt>
                <c:pt idx="2">
                  <c:v>104.35179938593984</c:v>
                </c:pt>
                <c:pt idx="3">
                  <c:v>102.80401453447365</c:v>
                </c:pt>
                <c:pt idx="4">
                  <c:v>102.36966298457277</c:v>
                </c:pt>
                <c:pt idx="5">
                  <c:v>102.05321874829825</c:v>
                </c:pt>
                <c:pt idx="6">
                  <c:v>102.36672600419369</c:v>
                </c:pt>
                <c:pt idx="7">
                  <c:v>102.49740925917168</c:v>
                </c:pt>
                <c:pt idx="8">
                  <c:v>103.9843685924554</c:v>
                </c:pt>
                <c:pt idx="9">
                  <c:v>106.11793568262595</c:v>
                </c:pt>
                <c:pt idx="10">
                  <c:v>105.69164661454262</c:v>
                </c:pt>
                <c:pt idx="11">
                  <c:v>95.216273326934669</c:v>
                </c:pt>
                <c:pt idx="12">
                  <c:v>103.18531305337871</c:v>
                </c:pt>
                <c:pt idx="13">
                  <c:v>104.59456252858445</c:v>
                </c:pt>
                <c:pt idx="14">
                  <c:v>107.1104566693851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40C-4F9F-B81F-B58618F2255C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40C-4F9F-B81F-B58618F22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123648"/>
        <c:axId val="419746880"/>
      </c:lineChart>
      <c:catAx>
        <c:axId val="42012364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746880"/>
        <c:crossesAt val="100"/>
        <c:auto val="1"/>
        <c:lblAlgn val="ctr"/>
        <c:lblOffset val="200"/>
        <c:noMultiLvlLbl val="0"/>
      </c:catAx>
      <c:valAx>
        <c:axId val="41974688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0123648"/>
        <c:crosses val="autoZero"/>
        <c:crossBetween val="between"/>
        <c:majorUnit val="5"/>
      </c:valAx>
      <c:catAx>
        <c:axId val="420124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19747456"/>
        <c:crossesAt val="0"/>
        <c:auto val="1"/>
        <c:lblAlgn val="ctr"/>
        <c:lblOffset val="100"/>
        <c:noMultiLvlLbl val="0"/>
      </c:catAx>
      <c:valAx>
        <c:axId val="419747456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012416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db!$AN$4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8.3694093961034888</c:v>
                </c:pt>
                <c:pt idx="1">
                  <c:v>1.3657461837390805</c:v>
                </c:pt>
                <c:pt idx="2">
                  <c:v>2.4053775645489051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662-4455-A3E6-72096005C360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662-4455-A3E6-72096005C360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662-4455-A3E6-72096005C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9399168"/>
        <c:axId val="383033344"/>
      </c:barChart>
      <c:catAx>
        <c:axId val="41939916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033344"/>
        <c:crosses val="autoZero"/>
        <c:auto val="1"/>
        <c:lblAlgn val="ctr"/>
        <c:lblOffset val="200"/>
        <c:noMultiLvlLbl val="0"/>
      </c:catAx>
      <c:valAx>
        <c:axId val="38303334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3991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db!$AK$22:$AK$24</c:f>
              <c:numCache>
                <c:formatCode>0.0;[Red]\-0.0</c:formatCode>
                <c:ptCount val="3"/>
                <c:pt idx="0">
                  <c:v>10.370164675547455</c:v>
                </c:pt>
                <c:pt idx="1">
                  <c:v>1.040736713978907</c:v>
                </c:pt>
                <c:pt idx="2">
                  <c:v>2.5039085638038472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2A-4B87-A324-1ED36439A851}"/>
            </c:ext>
          </c:extLst>
        </c:ser>
        <c:ser>
          <c:idx val="1"/>
          <c:order val="1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db!$AL$22:$AL$24</c:f>
              <c:numCache>
                <c:formatCode>0.0;[Red]\-0.0</c:formatCode>
                <c:ptCount val="3"/>
                <c:pt idx="0">
                  <c:v>19.978939995549759</c:v>
                </c:pt>
                <c:pt idx="1">
                  <c:v>5.0759595826589177</c:v>
                </c:pt>
                <c:pt idx="2">
                  <c:v>4.2891688145986206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72A-4B87-A324-1ED36439A851}"/>
            </c:ext>
          </c:extLst>
        </c:ser>
        <c:ser>
          <c:idx val="2"/>
          <c:order val="2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db!$AM$22:$AM$24</c:f>
              <c:numCache>
                <c:formatCode>0.0;[Red]\-0.0</c:formatCode>
                <c:ptCount val="3"/>
                <c:pt idx="0">
                  <c:v>6.772152798119091</c:v>
                </c:pt>
                <c:pt idx="1">
                  <c:v>1.876716793883082</c:v>
                </c:pt>
                <c:pt idx="2">
                  <c:v>2.5030854973473016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72A-4B87-A324-1ED36439A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20209152"/>
        <c:axId val="383035648"/>
      </c:barChart>
      <c:lineChart>
        <c:grouping val="standard"/>
        <c:varyColors val="0"/>
        <c:ser>
          <c:idx val="3"/>
          <c:order val="3"/>
          <c:tx>
            <c:strRef>
              <c:f>db!$AN$9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8.3694093961034888</c:v>
                </c:pt>
                <c:pt idx="1">
                  <c:v>1.3657461837390805</c:v>
                </c:pt>
                <c:pt idx="2">
                  <c:v>2.4053775645489051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72A-4B87-A324-1ED36439A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209152"/>
        <c:axId val="383035648"/>
      </c:lineChart>
      <c:catAx>
        <c:axId val="42020915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035648"/>
        <c:crosses val="autoZero"/>
        <c:auto val="1"/>
        <c:lblAlgn val="ctr"/>
        <c:lblOffset val="200"/>
        <c:noMultiLvlLbl val="0"/>
      </c:catAx>
      <c:valAx>
        <c:axId val="38303564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020915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db!$AK$10:$AK$24</c:f>
              <c:numCache>
                <c:formatCode>0.0;[Red]\-0.0</c:formatCode>
                <c:ptCount val="15"/>
                <c:pt idx="0">
                  <c:v>-5.6694832366101071</c:v>
                </c:pt>
                <c:pt idx="1">
                  <c:v>-2.0109566338808116</c:v>
                </c:pt>
                <c:pt idx="2">
                  <c:v>1.0334081360483527</c:v>
                </c:pt>
                <c:pt idx="3">
                  <c:v>-1.3623272003015385</c:v>
                </c:pt>
                <c:pt idx="4">
                  <c:v>-0.41764599767545318</c:v>
                </c:pt>
                <c:pt idx="5">
                  <c:v>-1.3206303136441222</c:v>
                </c:pt>
                <c:pt idx="6">
                  <c:v>1.5287835849494558</c:v>
                </c:pt>
                <c:pt idx="7">
                  <c:v>-0.33203828174104277</c:v>
                </c:pt>
                <c:pt idx="8">
                  <c:v>2.5692405913527061</c:v>
                </c:pt>
                <c:pt idx="9">
                  <c:v>1.2698419844321185</c:v>
                </c:pt>
                <c:pt idx="10">
                  <c:v>-1.512449769939761</c:v>
                </c:pt>
                <c:pt idx="11">
                  <c:v>-10.650901908504352</c:v>
                </c:pt>
                <c:pt idx="12">
                  <c:v>10.370164675547455</c:v>
                </c:pt>
                <c:pt idx="13">
                  <c:v>1.040736713978907</c:v>
                </c:pt>
                <c:pt idx="14">
                  <c:v>2.5039085638038472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E4-48A9-9E85-F410093C01D9}"/>
            </c:ext>
          </c:extLst>
        </c:ser>
        <c:ser>
          <c:idx val="4"/>
          <c:order val="4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db!$AL$10:$AL$24</c:f>
              <c:numCache>
                <c:formatCode>0.0;[Red]\-0.0</c:formatCode>
                <c:ptCount val="15"/>
                <c:pt idx="0">
                  <c:v>-3.5502409571346094</c:v>
                </c:pt>
                <c:pt idx="1">
                  <c:v>-8.5041709611965892</c:v>
                </c:pt>
                <c:pt idx="2">
                  <c:v>-7.0979902638100389</c:v>
                </c:pt>
                <c:pt idx="3">
                  <c:v>-6.4426058641998569</c:v>
                </c:pt>
                <c:pt idx="4">
                  <c:v>-5.9124143769721975</c:v>
                </c:pt>
                <c:pt idx="5">
                  <c:v>-3.5934568493633856</c:v>
                </c:pt>
                <c:pt idx="6">
                  <c:v>-5.0791310922905115</c:v>
                </c:pt>
                <c:pt idx="7">
                  <c:v>-0.87958277936017737</c:v>
                </c:pt>
                <c:pt idx="8">
                  <c:v>-0.68551879486413725</c:v>
                </c:pt>
                <c:pt idx="9">
                  <c:v>-0.35719026415186317</c:v>
                </c:pt>
                <c:pt idx="10">
                  <c:v>-0.89449179367493414</c:v>
                </c:pt>
                <c:pt idx="11">
                  <c:v>-10.631157047710316</c:v>
                </c:pt>
                <c:pt idx="12">
                  <c:v>19.978939995549759</c:v>
                </c:pt>
                <c:pt idx="13">
                  <c:v>5.0759595826589177</c:v>
                </c:pt>
                <c:pt idx="14">
                  <c:v>4.2891688145986206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E4-48A9-9E85-F410093C01D9}"/>
            </c:ext>
          </c:extLst>
        </c:ser>
        <c:ser>
          <c:idx val="5"/>
          <c:order val="5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db!$AM$10:$AM$24</c:f>
              <c:numCache>
                <c:formatCode>0.0;[Red]\-0.0</c:formatCode>
                <c:ptCount val="15"/>
                <c:pt idx="0">
                  <c:v>-1.1093568223480177</c:v>
                </c:pt>
                <c:pt idx="1">
                  <c:v>-2.6363141784203181</c:v>
                </c:pt>
                <c:pt idx="2">
                  <c:v>1.5225640404260332</c:v>
                </c:pt>
                <c:pt idx="3">
                  <c:v>-1.0577058830963826</c:v>
                </c:pt>
                <c:pt idx="4">
                  <c:v>0.45479104514396518</c:v>
                </c:pt>
                <c:pt idx="5">
                  <c:v>0.28435851523755939</c:v>
                </c:pt>
                <c:pt idx="6">
                  <c:v>0.23724797733537528</c:v>
                </c:pt>
                <c:pt idx="7">
                  <c:v>0.28727156111365559</c:v>
                </c:pt>
                <c:pt idx="8">
                  <c:v>1.2712865967711373</c:v>
                </c:pt>
                <c:pt idx="9">
                  <c:v>1.619989154296464</c:v>
                </c:pt>
                <c:pt idx="10">
                  <c:v>-0.23444864774176954</c:v>
                </c:pt>
                <c:pt idx="11">
                  <c:v>-10.475720939373034</c:v>
                </c:pt>
                <c:pt idx="12">
                  <c:v>6.772152798119091</c:v>
                </c:pt>
                <c:pt idx="13">
                  <c:v>1.876716793883082</c:v>
                </c:pt>
                <c:pt idx="14">
                  <c:v>2.5030854973473016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E4-48A9-9E85-F410093C0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20578304"/>
        <c:axId val="383038528"/>
      </c:barChart>
      <c:lineChart>
        <c:grouping val="standard"/>
        <c:varyColors val="0"/>
        <c:ser>
          <c:idx val="0"/>
          <c:order val="0"/>
          <c:tx>
            <c:strRef>
              <c:f>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db!$AF$10:$AF$24</c:f>
              <c:numCache>
                <c:formatCode>0.0</c:formatCode>
                <c:ptCount val="15"/>
                <c:pt idx="0">
                  <c:v>97.104854135919012</c:v>
                </c:pt>
                <c:pt idx="1">
                  <c:v>95.152117629852455</c:v>
                </c:pt>
                <c:pt idx="2">
                  <c:v>96.135427355061665</c:v>
                </c:pt>
                <c:pt idx="3">
                  <c:v>94.825748279077544</c:v>
                </c:pt>
                <c:pt idx="4">
                  <c:v>94.429712336624178</c:v>
                </c:pt>
                <c:pt idx="5">
                  <c:v>93.182644930419755</c:v>
                </c:pt>
                <c:pt idx="6">
                  <c:v>94.607205910137765</c:v>
                </c:pt>
                <c:pt idx="7">
                  <c:v>94.293073769230531</c:v>
                </c:pt>
                <c:pt idx="8">
                  <c:v>96.715689695343755</c:v>
                </c:pt>
                <c:pt idx="9">
                  <c:v>97.943826128628316</c:v>
                </c:pt>
                <c:pt idx="10">
                  <c:v>96.462474955675674</c:v>
                </c:pt>
                <c:pt idx="11">
                  <c:v>86.188351369631079</c:v>
                </c:pt>
                <c:pt idx="12">
                  <c:v>95.126225337801301</c:v>
                </c:pt>
                <c:pt idx="13">
                  <c:v>96.116238889514094</c:v>
                </c:pt>
                <c:pt idx="14">
                  <c:v>98.522901626274816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EE4-48A9-9E85-F410093C01D9}"/>
            </c:ext>
          </c:extLst>
        </c:ser>
        <c:ser>
          <c:idx val="1"/>
          <c:order val="1"/>
          <c:tx>
            <c:strRef>
              <c:f>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db!$AG$10:$AG$24</c:f>
              <c:numCache>
                <c:formatCode>0.0</c:formatCode>
                <c:ptCount val="15"/>
                <c:pt idx="0">
                  <c:v>119.77622286422061</c:v>
                </c:pt>
                <c:pt idx="1">
                  <c:v>109.59024810098343</c:v>
                </c:pt>
                <c:pt idx="2">
                  <c:v>101.81154296069039</c:v>
                </c:pt>
                <c:pt idx="3">
                  <c:v>95.252226523472572</c:v>
                </c:pt>
                <c:pt idx="4">
                  <c:v>89.620520188112664</c:v>
                </c:pt>
                <c:pt idx="5">
                  <c:v>86.400045466977829</c:v>
                </c:pt>
                <c:pt idx="6">
                  <c:v>82.011673893911421</c:v>
                </c:pt>
                <c:pt idx="7">
                  <c:v>81.290313333275549</c:v>
                </c:pt>
                <c:pt idx="8">
                  <c:v>80.733052956972003</c:v>
                </c:pt>
                <c:pt idx="9">
                  <c:v>80.444682351857125</c:v>
                </c:pt>
                <c:pt idx="10">
                  <c:v>79.725111269771901</c:v>
                </c:pt>
                <c:pt idx="11">
                  <c:v>71.249409484220649</c:v>
                </c:pt>
                <c:pt idx="12">
                  <c:v>85.484286252256638</c:v>
                </c:pt>
                <c:pt idx="13">
                  <c:v>89.823434071945627</c:v>
                </c:pt>
                <c:pt idx="14">
                  <c:v>93.67611279436106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EE4-48A9-9E85-F410093C01D9}"/>
            </c:ext>
          </c:extLst>
        </c:ser>
        <c:ser>
          <c:idx val="2"/>
          <c:order val="2"/>
          <c:tx>
            <c:strRef>
              <c:f>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db!$AH$10:$AH$24</c:f>
              <c:numCache>
                <c:formatCode>0.0</c:formatCode>
                <c:ptCount val="15"/>
                <c:pt idx="0">
                  <c:v>111.41471167219547</c:v>
                </c:pt>
                <c:pt idx="1">
                  <c:v>108.47746983153529</c:v>
                </c:pt>
                <c:pt idx="2">
                  <c:v>110.12910877915424</c:v>
                </c:pt>
                <c:pt idx="3">
                  <c:v>108.9642667165955</c:v>
                </c:pt>
                <c:pt idx="4">
                  <c:v>109.45982644402937</c:v>
                </c:pt>
                <c:pt idx="5">
                  <c:v>109.77108478128721</c:v>
                </c:pt>
                <c:pt idx="6">
                  <c:v>110.03151445962992</c:v>
                </c:pt>
                <c:pt idx="7">
                  <c:v>110.3476037089351</c:v>
                </c:pt>
                <c:pt idx="8">
                  <c:v>111.75043800474491</c:v>
                </c:pt>
                <c:pt idx="9">
                  <c:v>113.56078298030056</c:v>
                </c:pt>
                <c:pt idx="10">
                  <c:v>113.29454126023829</c:v>
                </c:pt>
                <c:pt idx="11">
                  <c:v>101.42612127827289</c:v>
                </c:pt>
                <c:pt idx="12">
                  <c:v>108.2948531884431</c:v>
                </c:pt>
                <c:pt idx="13">
                  <c:v>110.32724088514165</c:v>
                </c:pt>
                <c:pt idx="14">
                  <c:v>113.08882605136104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EE4-48A9-9E85-F410093C0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577792"/>
        <c:axId val="383037952"/>
      </c:lineChart>
      <c:catAx>
        <c:axId val="42057779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037952"/>
        <c:crossesAt val="100"/>
        <c:auto val="1"/>
        <c:lblAlgn val="ctr"/>
        <c:lblOffset val="200"/>
        <c:noMultiLvlLbl val="0"/>
      </c:catAx>
      <c:valAx>
        <c:axId val="383037952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0577792"/>
        <c:crossesAt val="1"/>
        <c:crossBetween val="between"/>
        <c:majorUnit val="10"/>
      </c:valAx>
      <c:catAx>
        <c:axId val="42057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383038528"/>
        <c:crossesAt val="0"/>
        <c:auto val="1"/>
        <c:lblAlgn val="ctr"/>
        <c:lblOffset val="100"/>
        <c:noMultiLvlLbl val="0"/>
      </c:catAx>
      <c:valAx>
        <c:axId val="38303852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0578304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723914275667E-2"/>
          <c:w val="0.82975046296296284"/>
          <c:h val="0.80106366186673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[2]int!$A$9</c:f>
              <c:strCache>
                <c:ptCount val="1"/>
                <c:pt idx="0">
                  <c:v>Cina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[2]int!$E$9:$I$9</c:f>
              <c:numCache>
                <c:formatCode>General</c:formatCode>
                <c:ptCount val="5"/>
                <c:pt idx="0">
                  <c:v>6.1000201293279543</c:v>
                </c:pt>
                <c:pt idx="1">
                  <c:v>2.0954994527298876</c:v>
                </c:pt>
                <c:pt idx="2">
                  <c:v>8.1288681971022569</c:v>
                </c:pt>
                <c:pt idx="3">
                  <c:v>4.5223131049610066</c:v>
                </c:pt>
                <c:pt idx="4">
                  <c:v>4.6245029678426031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4125056"/>
        <c:axId val="53175379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125056"/>
        <c:axId val="531753792"/>
      </c:lineChart>
      <c:dateAx>
        <c:axId val="53412505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1753792"/>
        <c:crosses val="autoZero"/>
        <c:auto val="0"/>
        <c:lblOffset val="300"/>
        <c:baseTimeUnit val="days"/>
      </c:dateAx>
      <c:valAx>
        <c:axId val="53175379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125056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4.1275052632555207E-3"/>
          <c:w val="1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db!$AB$4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B9-4092-A08A-4A0F640C0F07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B9-4092-A08A-4A0F640C0F07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B9-4092-A08A-4A0F640C0F0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db!$AB$10:$AB$24</c:f>
              <c:numCache>
                <c:formatCode>0.0;[Red]\-0.0</c:formatCode>
                <c:ptCount val="15"/>
                <c:pt idx="0">
                  <c:v>-1.8267740029872082</c:v>
                </c:pt>
                <c:pt idx="1">
                  <c:v>-2.4022088016456666</c:v>
                </c:pt>
                <c:pt idx="2">
                  <c:v>1.1725507923800782</c:v>
                </c:pt>
                <c:pt idx="3">
                  <c:v>0.45048693504539106</c:v>
                </c:pt>
                <c:pt idx="4">
                  <c:v>-0.43301168171324678</c:v>
                </c:pt>
                <c:pt idx="5">
                  <c:v>0.3425319933583415</c:v>
                </c:pt>
                <c:pt idx="6">
                  <c:v>-0.35366434828928428</c:v>
                </c:pt>
                <c:pt idx="7">
                  <c:v>2.439886092429111</c:v>
                </c:pt>
                <c:pt idx="8">
                  <c:v>1.6125122427220306</c:v>
                </c:pt>
                <c:pt idx="9">
                  <c:v>1.6681316997972484</c:v>
                </c:pt>
                <c:pt idx="10">
                  <c:v>0.32592722608744129</c:v>
                </c:pt>
                <c:pt idx="11">
                  <c:v>-2.5547855808026876</c:v>
                </c:pt>
                <c:pt idx="12">
                  <c:v>0.92883425030010347</c:v>
                </c:pt>
                <c:pt idx="13">
                  <c:v>0.65874904177769533</c:v>
                </c:pt>
                <c:pt idx="14">
                  <c:v>1.2264806820049934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7B9-4092-A08A-4A0F640C0F07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7B9-4092-A08A-4A0F640C0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20733952"/>
        <c:axId val="384794624"/>
      </c:barChart>
      <c:lineChart>
        <c:grouping val="standard"/>
        <c:varyColors val="0"/>
        <c:ser>
          <c:idx val="0"/>
          <c:order val="0"/>
          <c:tx>
            <c:strRef>
              <c:f>db!$AA$4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db!$AA$10:$AA$24</c:f>
              <c:numCache>
                <c:formatCode>0.0</c:formatCode>
                <c:ptCount val="15"/>
                <c:pt idx="0">
                  <c:v>110.42394819047617</c:v>
                </c:pt>
                <c:pt idx="1">
                  <c:v>107.77133438791989</c:v>
                </c:pt>
                <c:pt idx="2">
                  <c:v>109.03500802324405</c:v>
                </c:pt>
                <c:pt idx="3">
                  <c:v>109.52619648901445</c:v>
                </c:pt>
                <c:pt idx="4">
                  <c:v>109.05193526368082</c:v>
                </c:pt>
                <c:pt idx="5">
                  <c:v>109.42547303133536</c:v>
                </c:pt>
                <c:pt idx="6">
                  <c:v>109.03847414527661</c:v>
                </c:pt>
                <c:pt idx="7">
                  <c:v>111.69888871134413</c:v>
                </c:pt>
                <c:pt idx="8">
                  <c:v>113.500046966799</c:v>
                </c:pt>
                <c:pt idx="9">
                  <c:v>115.39337722953695</c:v>
                </c:pt>
                <c:pt idx="10">
                  <c:v>115.76947566302979</c:v>
                </c:pt>
                <c:pt idx="11">
                  <c:v>112.81181379181983</c:v>
                </c:pt>
                <c:pt idx="12">
                  <c:v>113.85964855670304</c:v>
                </c:pt>
                <c:pt idx="13">
                  <c:v>114.60969790054176</c:v>
                </c:pt>
                <c:pt idx="14">
                  <c:v>116.0153637049962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7B9-4092-A08A-4A0F640C0F07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7B9-4092-A08A-4A0F640C0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733440"/>
        <c:axId val="383040832"/>
      </c:lineChart>
      <c:catAx>
        <c:axId val="4207334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83040832"/>
        <c:crossesAt val="100"/>
        <c:auto val="1"/>
        <c:lblAlgn val="ctr"/>
        <c:lblOffset val="100"/>
        <c:noMultiLvlLbl val="0"/>
      </c:catAx>
      <c:valAx>
        <c:axId val="383040832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0733440"/>
        <c:crosses val="autoZero"/>
        <c:crossBetween val="between"/>
      </c:valAx>
      <c:catAx>
        <c:axId val="42073395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794624"/>
        <c:crossesAt val="0"/>
        <c:auto val="1"/>
        <c:lblAlgn val="ctr"/>
        <c:lblOffset val="100"/>
        <c:noMultiLvlLbl val="0"/>
      </c:catAx>
      <c:valAx>
        <c:axId val="38479462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0733952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66528925619828"/>
          <c:y val="0.90810660660660647"/>
          <c:w val="0.28375378787878786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db!$AO$4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db!$AO$10:$AO$24</c:f>
              <c:numCache>
                <c:formatCode>0.0</c:formatCode>
                <c:ptCount val="15"/>
                <c:pt idx="0">
                  <c:v>71.264923226796896</c:v>
                </c:pt>
                <c:pt idx="1">
                  <c:v>69.481466135392694</c:v>
                </c:pt>
                <c:pt idx="2">
                  <c:v>69.847576347789598</c:v>
                </c:pt>
                <c:pt idx="3">
                  <c:v>70.980056245371117</c:v>
                </c:pt>
                <c:pt idx="4">
                  <c:v>71.357424803396867</c:v>
                </c:pt>
                <c:pt idx="5">
                  <c:v>71.704505914629763</c:v>
                </c:pt>
                <c:pt idx="6">
                  <c:v>70.905155702300149</c:v>
                </c:pt>
                <c:pt idx="7">
                  <c:v>72.255073155774951</c:v>
                </c:pt>
                <c:pt idx="8">
                  <c:v>72.718407778102232</c:v>
                </c:pt>
                <c:pt idx="9">
                  <c:v>73.027521741411746</c:v>
                </c:pt>
                <c:pt idx="10">
                  <c:v>72.909024904415844</c:v>
                </c:pt>
                <c:pt idx="11">
                  <c:v>71.460113444849284</c:v>
                </c:pt>
                <c:pt idx="12">
                  <c:v>72.127988637532653</c:v>
                </c:pt>
                <c:pt idx="13">
                  <c:v>72.124717065934746</c:v>
                </c:pt>
                <c:pt idx="14">
                  <c:v>72.640189388876962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B16-4445-9E9C-9B76EF660F43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B16-4445-9E9C-9B76EF660F43}"/>
            </c:ext>
          </c:extLst>
        </c:ser>
        <c:ser>
          <c:idx val="2"/>
          <c:order val="2"/>
          <c:tx>
            <c:strRef>
              <c:f>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db!$AP$10:$AP$24</c:f>
              <c:numCache>
                <c:formatCode>0.0</c:formatCode>
                <c:ptCount val="15"/>
                <c:pt idx="0">
                  <c:v>68.458926801836</c:v>
                </c:pt>
                <c:pt idx="1">
                  <c:v>66.42658260910504</c:v>
                </c:pt>
                <c:pt idx="2">
                  <c:v>66.690303594145405</c:v>
                </c:pt>
                <c:pt idx="3">
                  <c:v>66.771433124283618</c:v>
                </c:pt>
                <c:pt idx="4">
                  <c:v>66.354602072330223</c:v>
                </c:pt>
                <c:pt idx="5">
                  <c:v>66.339047328365112</c:v>
                </c:pt>
                <c:pt idx="6">
                  <c:v>66.132015858229636</c:v>
                </c:pt>
                <c:pt idx="7">
                  <c:v>67.928632996794619</c:v>
                </c:pt>
                <c:pt idx="8">
                  <c:v>68.889463596851769</c:v>
                </c:pt>
                <c:pt idx="9">
                  <c:v>69.59595018516211</c:v>
                </c:pt>
                <c:pt idx="10">
                  <c:v>69.521225471433766</c:v>
                </c:pt>
                <c:pt idx="11">
                  <c:v>67.63315316136017</c:v>
                </c:pt>
                <c:pt idx="12">
                  <c:v>68.147841184636121</c:v>
                </c:pt>
                <c:pt idx="13">
                  <c:v>68.511369303085644</c:v>
                </c:pt>
                <c:pt idx="14">
                  <c:v>69.264958907254609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B16-4445-9E9C-9B76EF660F43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B16-4445-9E9C-9B76EF660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876864"/>
        <c:axId val="384796928"/>
      </c:lineChart>
      <c:catAx>
        <c:axId val="4198768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796928"/>
        <c:crosses val="autoZero"/>
        <c:auto val="1"/>
        <c:lblAlgn val="ctr"/>
        <c:lblOffset val="100"/>
        <c:tickLblSkip val="2"/>
        <c:noMultiLvlLbl val="0"/>
      </c:catAx>
      <c:valAx>
        <c:axId val="384796928"/>
        <c:scaling>
          <c:orientation val="minMax"/>
          <c:min val="64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876864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89696801346801347"/>
          <c:w val="1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db!$AQ$4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20-4DE9-8E2D-0F87407965F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db!$AQ$10:$AQ$24</c:f>
              <c:numCache>
                <c:formatCode>0.0</c:formatCode>
                <c:ptCount val="15"/>
                <c:pt idx="0">
                  <c:v>3.9374159094102406</c:v>
                </c:pt>
                <c:pt idx="1">
                  <c:v>4.3966883489977917</c:v>
                </c:pt>
                <c:pt idx="2">
                  <c:v>4.520232367009136</c:v>
                </c:pt>
                <c:pt idx="3">
                  <c:v>5.9293037279918339</c:v>
                </c:pt>
                <c:pt idx="4">
                  <c:v>7.0109350846816021</c:v>
                </c:pt>
                <c:pt idx="5">
                  <c:v>7.4827355935660229</c:v>
                </c:pt>
                <c:pt idx="6">
                  <c:v>6.7317246493482825</c:v>
                </c:pt>
                <c:pt idx="7">
                  <c:v>5.9877320304595747</c:v>
                </c:pt>
                <c:pt idx="8">
                  <c:v>5.2654400697748507</c:v>
                </c:pt>
                <c:pt idx="9">
                  <c:v>4.699011378752151</c:v>
                </c:pt>
                <c:pt idx="10">
                  <c:v>4.6466119076801453</c:v>
                </c:pt>
                <c:pt idx="11">
                  <c:v>5.355379524330921</c:v>
                </c:pt>
                <c:pt idx="12">
                  <c:v>5.5181733583312624</c:v>
                </c:pt>
                <c:pt idx="13">
                  <c:v>5.0098605718562021</c:v>
                </c:pt>
                <c:pt idx="14">
                  <c:v>4.6465056190219531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20-4DE9-8E2D-0F87407965FA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20-4DE9-8E2D-0F87407965F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D20-4DE9-8E2D-0F87407965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878400"/>
        <c:axId val="384799808"/>
      </c:lineChart>
      <c:catAx>
        <c:axId val="41987840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799808"/>
        <c:crosses val="autoZero"/>
        <c:auto val="1"/>
        <c:lblAlgn val="ctr"/>
        <c:lblOffset val="100"/>
        <c:tickLblSkip val="2"/>
        <c:noMultiLvlLbl val="0"/>
      </c:catAx>
      <c:valAx>
        <c:axId val="384799808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878400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"/>
          <c:y val="0.89696801346801347"/>
          <c:w val="0.98558405797101434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db!$AW$4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A7-41F3-A90E-7DA4FDBCCD1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db!$AW$10:$AW$24</c:f>
              <c:numCache>
                <c:formatCode>0.0</c:formatCode>
                <c:ptCount val="15"/>
                <c:pt idx="0">
                  <c:v>121.22985860252182</c:v>
                </c:pt>
                <c:pt idx="1">
                  <c:v>118.83110319394163</c:v>
                </c:pt>
                <c:pt idx="2">
                  <c:v>120.1203713163206</c:v>
                </c:pt>
                <c:pt idx="3">
                  <c:v>120.40630356605128</c:v>
                </c:pt>
                <c:pt idx="4">
                  <c:v>121.24757795780332</c:v>
                </c:pt>
                <c:pt idx="5">
                  <c:v>122.08375791540841</c:v>
                </c:pt>
                <c:pt idx="6">
                  <c:v>122.59097986928943</c:v>
                </c:pt>
                <c:pt idx="7">
                  <c:v>122.40402541927995</c:v>
                </c:pt>
                <c:pt idx="8">
                  <c:v>122.81670601179124</c:v>
                </c:pt>
                <c:pt idx="9">
                  <c:v>123.61789621247517</c:v>
                </c:pt>
                <c:pt idx="10">
                  <c:v>123.33028393455429</c:v>
                </c:pt>
                <c:pt idx="11">
                  <c:v>122.24517100398116</c:v>
                </c:pt>
                <c:pt idx="12">
                  <c:v>123.0728668614457</c:v>
                </c:pt>
                <c:pt idx="13">
                  <c:v>123.32787738491504</c:v>
                </c:pt>
                <c:pt idx="14">
                  <c:v>123.20289215049814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0A7-41F3-A90E-7DA4FDBCCD10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A7-41F3-A90E-7DA4FDBCCD1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0A7-41F3-A90E-7DA4FDBCC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072384"/>
        <c:axId val="384801536"/>
      </c:lineChart>
      <c:catAx>
        <c:axId val="42107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801536"/>
        <c:crosses val="autoZero"/>
        <c:auto val="1"/>
        <c:lblAlgn val="ctr"/>
        <c:lblOffset val="100"/>
        <c:tickLblSkip val="2"/>
        <c:noMultiLvlLbl val="0"/>
      </c:catAx>
      <c:valAx>
        <c:axId val="384801536"/>
        <c:scaling>
          <c:orientation val="minMax"/>
          <c:min val="11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072384"/>
        <c:crosses val="autoZero"/>
        <c:crossBetween val="between"/>
        <c:majorUnit val="5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db!$AX$4</c:f>
              <c:strCache>
                <c:ptCount val="1"/>
                <c:pt idx="0">
                  <c:v>Emilia-Occidentale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827-49C7-8296-C01702EAE0C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db!$AX$10:$AX$24</c:f>
              <c:numCache>
                <c:formatCode>0.0</c:formatCode>
                <c:ptCount val="15"/>
                <c:pt idx="0">
                  <c:v>102.32624731899772</c:v>
                </c:pt>
                <c:pt idx="1">
                  <c:v>102.32641828676191</c:v>
                </c:pt>
                <c:pt idx="2">
                  <c:v>102.9532245495662</c:v>
                </c:pt>
                <c:pt idx="3">
                  <c:v>102.55132119282806</c:v>
                </c:pt>
                <c:pt idx="4">
                  <c:v>101.98391936861924</c:v>
                </c:pt>
                <c:pt idx="5">
                  <c:v>102.87482597152155</c:v>
                </c:pt>
                <c:pt idx="6">
                  <c:v>104.83942196458723</c:v>
                </c:pt>
                <c:pt idx="7">
                  <c:v>104.03937181716925</c:v>
                </c:pt>
                <c:pt idx="8">
                  <c:v>104.37881287096725</c:v>
                </c:pt>
                <c:pt idx="9">
                  <c:v>104.76272369433875</c:v>
                </c:pt>
                <c:pt idx="10">
                  <c:v>105.31551741928699</c:v>
                </c:pt>
                <c:pt idx="11">
                  <c:v>103.93921401002446</c:v>
                </c:pt>
                <c:pt idx="12">
                  <c:v>104.5123536121539</c:v>
                </c:pt>
                <c:pt idx="13">
                  <c:v>104.98181152829405</c:v>
                </c:pt>
                <c:pt idx="14">
                  <c:v>105.13374440232185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27-49C7-8296-C01702EAE0C0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827-49C7-8296-C01702EAE0C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827-49C7-8296-C01702EAE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082112"/>
        <c:axId val="419954688"/>
      </c:lineChart>
      <c:catAx>
        <c:axId val="42108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954688"/>
        <c:crosses val="autoZero"/>
        <c:auto val="1"/>
        <c:lblAlgn val="ctr"/>
        <c:lblOffset val="100"/>
        <c:tickLblSkip val="2"/>
        <c:noMultiLvlLbl val="0"/>
      </c:catAx>
      <c:valAx>
        <c:axId val="419954688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082112"/>
        <c:crosses val="autoZero"/>
        <c:crossBetween val="between"/>
        <c:majorUnit val="5"/>
      </c:valAx>
    </c:plotArea>
    <c:legend>
      <c:legendPos val="b"/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[2]int!$A$11</c:f>
              <c:strCache>
                <c:ptCount val="1"/>
                <c:pt idx="0">
                  <c:v>America Latina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[2]int!$E$11:$I$11</c:f>
              <c:numCache>
                <c:formatCode>General</c:formatCode>
                <c:ptCount val="5"/>
                <c:pt idx="0">
                  <c:v>0.14836384346945675</c:v>
                </c:pt>
                <c:pt idx="1">
                  <c:v>-7.0804067063400584</c:v>
                </c:pt>
                <c:pt idx="2">
                  <c:v>4.0376310789371317</c:v>
                </c:pt>
                <c:pt idx="3">
                  <c:v>1.7287015322997812</c:v>
                </c:pt>
                <c:pt idx="4">
                  <c:v>2.4214144539439042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9311616"/>
        <c:axId val="53175667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1616"/>
        <c:axId val="531756672"/>
      </c:lineChart>
      <c:dateAx>
        <c:axId val="5393116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1756672"/>
        <c:crosses val="autoZero"/>
        <c:auto val="0"/>
        <c:lblOffset val="300"/>
        <c:baseTimeUnit val="days"/>
      </c:dateAx>
      <c:valAx>
        <c:axId val="53175667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9311616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385151544853573"/>
          <c:y val="1.3550522679510421E-2"/>
          <c:w val="0.83998160486349471"/>
          <c:h val="7.9177169991560228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[2]int!$E$12:$I$12</c:f>
              <c:numCache>
                <c:formatCode>General</c:formatCode>
                <c:ptCount val="5"/>
                <c:pt idx="0">
                  <c:v>4.0026909113801468</c:v>
                </c:pt>
                <c:pt idx="1">
                  <c:v>-6.6097801203171542</c:v>
                </c:pt>
                <c:pt idx="2">
                  <c:v>8.2036537486864134</c:v>
                </c:pt>
                <c:pt idx="3">
                  <c:v>5.5632103231379793</c:v>
                </c:pt>
                <c:pt idx="4">
                  <c:v>6.0221799529355025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7672576"/>
        <c:axId val="49229062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672576"/>
        <c:axId val="492290624"/>
      </c:lineChart>
      <c:dateAx>
        <c:axId val="54767257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2290624"/>
        <c:crosses val="autoZero"/>
        <c:auto val="0"/>
        <c:lblOffset val="300"/>
        <c:baseTimeUnit val="days"/>
      </c:dateAx>
      <c:valAx>
        <c:axId val="49229062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47672576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12233663099804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[2]int!$A$13</c:f>
              <c:strCache>
                <c:ptCount val="1"/>
                <c:pt idx="0">
                  <c:v>Russia (2)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[2]int!$E$13:$I$13</c:f>
              <c:numCache>
                <c:formatCode>General</c:formatCode>
                <c:ptCount val="5"/>
                <c:pt idx="0">
                  <c:v>2.5964253937986959</c:v>
                </c:pt>
                <c:pt idx="1">
                  <c:v>-2.7826230569399257</c:v>
                </c:pt>
                <c:pt idx="2">
                  <c:v>4.6520633464883998</c:v>
                </c:pt>
                <c:pt idx="3">
                  <c:v>-14.118020696947376</c:v>
                </c:pt>
                <c:pt idx="4">
                  <c:v>-1.7642351600020367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24716032"/>
        <c:axId val="49229350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716032"/>
        <c:axId val="492293504"/>
      </c:lineChart>
      <c:dateAx>
        <c:axId val="5247160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2293504"/>
        <c:crosses val="autoZero"/>
        <c:auto val="0"/>
        <c:lblOffset val="300"/>
        <c:baseTimeUnit val="days"/>
      </c:dateAx>
      <c:valAx>
        <c:axId val="49229350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471603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0653565740179911"/>
          <c:h val="6.3625386049358676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[2]int!$A$18</c:f>
              <c:strCache>
                <c:ptCount val="1"/>
                <c:pt idx="0">
                  <c:v>Germania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[2]int!$E$18:$I$18</c:f>
              <c:numCache>
                <c:formatCode>General</c:formatCode>
                <c:ptCount val="5"/>
                <c:pt idx="0">
                  <c:v>1.0870471207184762</c:v>
                </c:pt>
                <c:pt idx="1">
                  <c:v>-4.9276244297393301</c:v>
                </c:pt>
                <c:pt idx="2">
                  <c:v>2.8737839822374989</c:v>
                </c:pt>
                <c:pt idx="3">
                  <c:v>1.436844704631457</c:v>
                </c:pt>
                <c:pt idx="4">
                  <c:v>2.2412489541293157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E8-440E-82AB-C433A425D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70898432"/>
        <c:axId val="370250816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E8-440E-82AB-C433A425D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898432"/>
        <c:axId val="370250816"/>
      </c:lineChart>
      <c:dateAx>
        <c:axId val="3708984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0250816"/>
        <c:crosses val="autoZero"/>
        <c:auto val="0"/>
        <c:lblOffset val="300"/>
        <c:baseTimeUnit val="days"/>
      </c:dateAx>
      <c:valAx>
        <c:axId val="370250816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089843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227855389044111"/>
          <c:y val="4.1275052632555207E-3"/>
          <c:w val="0.8777214461095589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200025</xdr:colOff>
      <xdr:row>5</xdr:row>
      <xdr:rowOff>104775</xdr:rowOff>
    </xdr:to>
    <xdr:pic>
      <xdr:nvPicPr>
        <xdr:cNvPr id="19843234" name="Immagine 1">
          <a:extLst>
            <a:ext uri="{FF2B5EF4-FFF2-40B4-BE49-F238E27FC236}">
              <a16:creationId xmlns:a16="http://schemas.microsoft.com/office/drawing/2014/main" xmlns="" id="{00000000-0008-0000-0000-0000A2C82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285750"/>
          <a:ext cx="18002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5</xdr:col>
      <xdr:colOff>200025</xdr:colOff>
      <xdr:row>9</xdr:row>
      <xdr:rowOff>95250</xdr:rowOff>
    </xdr:to>
    <xdr:pic>
      <xdr:nvPicPr>
        <xdr:cNvPr id="19843235" name="Immagine 1">
          <a:extLst>
            <a:ext uri="{FF2B5EF4-FFF2-40B4-BE49-F238E27FC236}">
              <a16:creationId xmlns:a16="http://schemas.microsoft.com/office/drawing/2014/main" xmlns="" id="{00000000-0008-0000-0000-0000A3C82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" y="857250"/>
          <a:ext cx="1800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6</xdr:col>
      <xdr:colOff>200025</xdr:colOff>
      <xdr:row>13</xdr:row>
      <xdr:rowOff>95250</xdr:rowOff>
    </xdr:to>
    <xdr:pic>
      <xdr:nvPicPr>
        <xdr:cNvPr id="19843236" name="Immagine 1">
          <a:extLst>
            <a:ext uri="{FF2B5EF4-FFF2-40B4-BE49-F238E27FC236}">
              <a16:creationId xmlns:a16="http://schemas.microsoft.com/office/drawing/2014/main" xmlns="" id="{00000000-0008-0000-0000-0000A4C82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475" y="1428750"/>
          <a:ext cx="1800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0.01645</cdr:x>
      <cdr:y>0</cdr:y>
    </cdr:from>
    <cdr:to>
      <cdr:x>0.98997</cdr:x>
      <cdr:y>0.10163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5648" y="0"/>
          <a:ext cx="4476750" cy="28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dei macrosettori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0.05202</cdr:x>
      <cdr:y>0</cdr:y>
    </cdr:from>
    <cdr:to>
      <cdr:x>0.27661</cdr:x>
      <cdr:y>0.10556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9440" y="0"/>
          <a:ext cx="1983441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0.70676</cdr:x>
      <cdr:y>0</cdr:y>
    </cdr:from>
    <cdr:to>
      <cdr:x>0.9377</cdr:x>
      <cdr:y>0.10556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241677" y="0"/>
          <a:ext cx="2039470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C9AF6887-8025-412F-B544-4B4719323F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0AB6E2C6-9C00-44F6-94F5-CAF4DB814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2D198034-40D9-44E8-8D0E-ECC44F882D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0.04825</cdr:x>
      <cdr:y>0.00332</cdr:y>
    </cdr:from>
    <cdr:to>
      <cdr:x>0.13655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7675" y="9524"/>
          <a:ext cx="819150" cy="276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0.72929</cdr:x>
      <cdr:y>0</cdr:y>
    </cdr:from>
    <cdr:to>
      <cdr:x>0.94559</cdr:x>
      <cdr:y>0.09967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2006642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76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6"/>
          <a:ext cx="4629150" cy="235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7620" y="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0.02113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50800" y="50800"/>
          <a:ext cx="4480063" cy="270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0.0027</cdr:x>
      <cdr:y>0</cdr:y>
    </cdr:from>
    <cdr:to>
      <cdr:x>1</cdr:x>
      <cdr:y>0.09529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12105" y="0"/>
          <a:ext cx="4464645" cy="254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4AA6EE87-0821-4D18-A565-D391D44946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C3C0B7AF-1AA1-4B2D-ABDA-C1AA213990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9F280F00-2FEB-4B64-B336-A061D7273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0.0489</cdr:x>
      <cdr:y>0</cdr:y>
    </cdr:from>
    <cdr:to>
      <cdr:x>0.10986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3690" y="0"/>
          <a:ext cx="56548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0.75188</cdr:x>
      <cdr:y>0</cdr:y>
    </cdr:from>
    <cdr:to>
      <cdr:x>0.94395</cdr:x>
      <cdr:y>0.10299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5433" y="0"/>
          <a:ext cx="1781903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0.75725</cdr:x>
      <cdr:y>0</cdr:y>
    </cdr:from>
    <cdr:to>
      <cdr:x>0.76604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148700" y="11207"/>
          <a:ext cx="3175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0"/>
          <a:ext cx="44767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95812" cy="22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0.02043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0.10791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0" y="0"/>
          <a:ext cx="44767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21</xdr:col>
      <xdr:colOff>28575</xdr:colOff>
      <xdr:row>27</xdr:row>
      <xdr:rowOff>79500</xdr:rowOff>
    </xdr:to>
    <xdr:graphicFrame macro="">
      <xdr:nvGraphicFramePr>
        <xdr:cNvPr id="2" name="Grafico 2">
          <a:extLst>
            <a:ext uri="{FF2B5EF4-FFF2-40B4-BE49-F238E27FC236}">
              <a16:creationId xmlns="" xmlns:a16="http://schemas.microsoft.com/office/drawing/2014/main" id="{00000000-0008-0000-0300-000018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21</xdr:col>
      <xdr:colOff>28575</xdr:colOff>
      <xdr:row>54</xdr:row>
      <xdr:rowOff>79500</xdr:rowOff>
    </xdr:to>
    <xdr:graphicFrame macro="">
      <xdr:nvGraphicFramePr>
        <xdr:cNvPr id="3" name="Grafico 7">
          <a:extLst>
            <a:ext uri="{FF2B5EF4-FFF2-40B4-BE49-F238E27FC236}">
              <a16:creationId xmlns="" xmlns:a16="http://schemas.microsoft.com/office/drawing/2014/main" id="{00000000-0008-0000-0300-000019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0</xdr:colOff>
      <xdr:row>2</xdr:row>
      <xdr:rowOff>0</xdr:rowOff>
    </xdr:from>
    <xdr:to>
      <xdr:col>43</xdr:col>
      <xdr:colOff>28575</xdr:colOff>
      <xdr:row>27</xdr:row>
      <xdr:rowOff>79500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00000000-0008-0000-0300-00001A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44</xdr:col>
      <xdr:colOff>0</xdr:colOff>
      <xdr:row>1</xdr:row>
      <xdr:rowOff>76200</xdr:rowOff>
    </xdr:from>
    <xdr:to>
      <xdr:col>65</xdr:col>
      <xdr:colOff>28575</xdr:colOff>
      <xdr:row>27</xdr:row>
      <xdr:rowOff>56640</xdr:rowOff>
    </xdr:to>
    <xdr:graphicFrame macro="">
      <xdr:nvGraphicFramePr>
        <xdr:cNvPr id="5" name="Grafico 5">
          <a:extLst>
            <a:ext uri="{FF2B5EF4-FFF2-40B4-BE49-F238E27FC236}">
              <a16:creationId xmlns="" xmlns:a16="http://schemas.microsoft.com/office/drawing/2014/main" id="{00000000-0008-0000-0300-00001B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66</xdr:col>
      <xdr:colOff>0</xdr:colOff>
      <xdr:row>2</xdr:row>
      <xdr:rowOff>0</xdr:rowOff>
    </xdr:from>
    <xdr:to>
      <xdr:col>87</xdr:col>
      <xdr:colOff>28575</xdr:colOff>
      <xdr:row>27</xdr:row>
      <xdr:rowOff>79500</xdr:rowOff>
    </xdr:to>
    <xdr:graphicFrame macro="">
      <xdr:nvGraphicFramePr>
        <xdr:cNvPr id="6" name="Grafico 6">
          <a:extLst>
            <a:ext uri="{FF2B5EF4-FFF2-40B4-BE49-F238E27FC236}">
              <a16:creationId xmlns="" xmlns:a16="http://schemas.microsoft.com/office/drawing/2014/main" id="{00000000-0008-0000-0300-00001C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22</xdr:col>
      <xdr:colOff>0</xdr:colOff>
      <xdr:row>29</xdr:row>
      <xdr:rowOff>0</xdr:rowOff>
    </xdr:from>
    <xdr:to>
      <xdr:col>43</xdr:col>
      <xdr:colOff>28575</xdr:colOff>
      <xdr:row>54</xdr:row>
      <xdr:rowOff>79500</xdr:rowOff>
    </xdr:to>
    <xdr:graphicFrame macro="">
      <xdr:nvGraphicFramePr>
        <xdr:cNvPr id="7" name="Grafico 8">
          <a:extLst>
            <a:ext uri="{FF2B5EF4-FFF2-40B4-BE49-F238E27FC236}">
              <a16:creationId xmlns="" xmlns:a16="http://schemas.microsoft.com/office/drawing/2014/main" id="{00000000-0008-0000-0300-00001D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44</xdr:col>
      <xdr:colOff>0</xdr:colOff>
      <xdr:row>29</xdr:row>
      <xdr:rowOff>0</xdr:rowOff>
    </xdr:from>
    <xdr:to>
      <xdr:col>65</xdr:col>
      <xdr:colOff>28575</xdr:colOff>
      <xdr:row>54</xdr:row>
      <xdr:rowOff>79500</xdr:rowOff>
    </xdr:to>
    <xdr:graphicFrame macro="">
      <xdr:nvGraphicFramePr>
        <xdr:cNvPr id="8" name="Grafico 9">
          <a:extLst>
            <a:ext uri="{FF2B5EF4-FFF2-40B4-BE49-F238E27FC236}">
              <a16:creationId xmlns="" xmlns:a16="http://schemas.microsoft.com/office/drawing/2014/main" id="{00000000-0008-0000-0300-00001E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66</xdr:col>
      <xdr:colOff>0</xdr:colOff>
      <xdr:row>29</xdr:row>
      <xdr:rowOff>0</xdr:rowOff>
    </xdr:from>
    <xdr:to>
      <xdr:col>87</xdr:col>
      <xdr:colOff>28575</xdr:colOff>
      <xdr:row>54</xdr:row>
      <xdr:rowOff>79500</xdr:rowOff>
    </xdr:to>
    <xdr:graphicFrame macro="">
      <xdr:nvGraphicFramePr>
        <xdr:cNvPr id="9" name="Grafico 10">
          <a:extLst>
            <a:ext uri="{FF2B5EF4-FFF2-40B4-BE49-F238E27FC236}">
              <a16:creationId xmlns="" xmlns:a16="http://schemas.microsoft.com/office/drawing/2014/main" id="{00000000-0008-0000-0300-00001F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55</xdr:row>
      <xdr:rowOff>5820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284FF8E7-2657-4DD8-87F0-AEF7BCD8AE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0.05416</cdr:x>
      <cdr:y>0</cdr:y>
    </cdr:from>
    <cdr:to>
      <cdr:x>0.23193</cdr:x>
      <cdr:y>0.0661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5035" y="0"/>
          <a:ext cx="16577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0.72619</cdr:x>
      <cdr:y>0</cdr:y>
    </cdr:from>
    <cdr:to>
      <cdr:x>0.93274</cdr:x>
      <cdr:y>0.06271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1746" y="0"/>
          <a:ext cx="19260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87480</xdr:colOff>
      <xdr:row>27</xdr:row>
      <xdr:rowOff>7500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C21210D7-B50F-4E5C-A067-AE20DEDE2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44</xdr:col>
      <xdr:colOff>98610</xdr:colOff>
      <xdr:row>2</xdr:row>
      <xdr:rowOff>0</xdr:rowOff>
    </xdr:from>
    <xdr:to>
      <xdr:col>87</xdr:col>
      <xdr:colOff>87030</xdr:colOff>
      <xdr:row>27</xdr:row>
      <xdr:rowOff>7500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4B3BABCB-8BE2-408C-9970-7605C234A1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55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807A09CA-2F89-4656-8333-68977D7BF2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0.09712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0.15875</cdr:x>
      <cdr:y>0</cdr:y>
    </cdr:from>
    <cdr:to>
      <cdr:x>0.15875</cdr:x>
      <cdr:y>0.00032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3905250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0.00714</cdr:y>
    </cdr:from>
    <cdr:to>
      <cdr:x>1</cdr:x>
      <cdr:y>0.10761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19050"/>
          <a:ext cx="4476750" cy="267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0.05165</cdr:x>
      <cdr:y>0</cdr:y>
    </cdr:from>
    <cdr:to>
      <cdr:x>0.2345</cdr:x>
      <cdr:y>0.08389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16859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0.7624</cdr:x>
      <cdr:y>0.0019</cdr:y>
    </cdr:from>
    <cdr:to>
      <cdr:x>0.93698</cdr:x>
      <cdr:y>0.10067</cdr:y>
    </cdr:to>
    <cdr:sp macro="" textlink="">
      <cdr:nvSpPr>
        <cdr:cNvPr id="3" name="CasellaDiTesto 1"/>
        <cdr:cNvSpPr txBox="1"/>
      </cdr:nvSpPr>
      <cdr:spPr>
        <a:xfrm xmlns:a="http://schemas.openxmlformats.org/drawingml/2006/main" flipH="1">
          <a:off x="7029449" y="5388"/>
          <a:ext cx="1609725" cy="280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E1C30A3B-05A9-42A3-AEE2-99058A5555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2A08C652-915E-42B9-86CD-CB9FA55823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70560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0166DF6F-A11A-4E60-B155-87DD6E8DE7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0.05018</cdr:x>
      <cdr:y>0</cdr:y>
    </cdr:from>
    <cdr:to>
      <cdr:x>0.25593</cdr:x>
      <cdr:y>0.10338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8235" y="0"/>
          <a:ext cx="1837765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0.75747</cdr:x>
      <cdr:y>0</cdr:y>
    </cdr:from>
    <cdr:to>
      <cdr:x>0.95471</cdr:x>
      <cdr:y>0.10707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61793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0.39813</cdr:x>
      <cdr:y>0</cdr:y>
    </cdr:from>
    <cdr:to>
      <cdr:x>0.60406</cdr:x>
      <cdr:y>0.12922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556176" y="0"/>
          <a:ext cx="1839418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0.08085</cdr:x>
      <cdr:y>0</cdr:y>
    </cdr:from>
    <cdr:to>
      <cdr:x>0.41277</cdr:x>
      <cdr:y>0.10566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1950" y="0"/>
          <a:ext cx="148589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0.51064</cdr:x>
      <cdr:y>0</cdr:y>
    </cdr:from>
    <cdr:to>
      <cdr:x>0.97814</cdr:x>
      <cdr:y>0.10566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86000" y="0"/>
          <a:ext cx="209290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occupazione*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0.03378</cdr:x>
      <cdr:y>0</cdr:y>
    </cdr:from>
    <cdr:to>
      <cdr:x>1</cdr:x>
      <cdr:y>0.12172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166348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28</xdr:col>
      <xdr:colOff>19050</xdr:colOff>
      <xdr:row>27</xdr:row>
      <xdr:rowOff>18706</xdr:rowOff>
    </xdr:to>
    <xdr:graphicFrame macro="">
      <xdr:nvGraphicFramePr>
        <xdr:cNvPr id="2" name="Grafico 7">
          <a:extLst>
            <a:ext uri="{FF2B5EF4-FFF2-40B4-BE49-F238E27FC236}">
              <a16:creationId xmlns:a16="http://schemas.microsoft.com/office/drawing/2014/main" xmlns="" id="{5B2875D0-9635-4B6E-A95C-2A3399A123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28</xdr:col>
      <xdr:colOff>19050</xdr:colOff>
      <xdr:row>54</xdr:row>
      <xdr:rowOff>18706</xdr:rowOff>
    </xdr:to>
    <xdr:graphicFrame macro="">
      <xdr:nvGraphicFramePr>
        <xdr:cNvPr id="3" name="Grafico 5">
          <a:extLst>
            <a:ext uri="{FF2B5EF4-FFF2-40B4-BE49-F238E27FC236}">
              <a16:creationId xmlns:a16="http://schemas.microsoft.com/office/drawing/2014/main" xmlns="" id="{398AAE81-EEF5-4ADB-8D26-F84402E27B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60</xdr:col>
      <xdr:colOff>0</xdr:colOff>
      <xdr:row>2</xdr:row>
      <xdr:rowOff>0</xdr:rowOff>
    </xdr:from>
    <xdr:to>
      <xdr:col>88</xdr:col>
      <xdr:colOff>19050</xdr:colOff>
      <xdr:row>27</xdr:row>
      <xdr:rowOff>18706</xdr:rowOff>
    </xdr:to>
    <xdr:graphicFrame macro="">
      <xdr:nvGraphicFramePr>
        <xdr:cNvPr id="4" name="Grafico 7">
          <a:extLst>
            <a:ext uri="{FF2B5EF4-FFF2-40B4-BE49-F238E27FC236}">
              <a16:creationId xmlns:a16="http://schemas.microsoft.com/office/drawing/2014/main" xmlns="" id="{11C934D4-5C56-4053-A21B-53AB47A4FB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30</xdr:col>
      <xdr:colOff>0</xdr:colOff>
      <xdr:row>2</xdr:row>
      <xdr:rowOff>0</xdr:rowOff>
    </xdr:from>
    <xdr:to>
      <xdr:col>58</xdr:col>
      <xdr:colOff>19050</xdr:colOff>
      <xdr:row>27</xdr:row>
      <xdr:rowOff>18706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A484BA12-EB4D-41F3-9BB0-335A143D42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30</xdr:col>
      <xdr:colOff>0</xdr:colOff>
      <xdr:row>29</xdr:row>
      <xdr:rowOff>0</xdr:rowOff>
    </xdr:from>
    <xdr:to>
      <xdr:col>58</xdr:col>
      <xdr:colOff>19050</xdr:colOff>
      <xdr:row>54</xdr:row>
      <xdr:rowOff>18706</xdr:rowOff>
    </xdr:to>
    <xdr:graphicFrame macro="">
      <xdr:nvGraphicFramePr>
        <xdr:cNvPr id="6" name="Grafico 6">
          <a:extLst>
            <a:ext uri="{FF2B5EF4-FFF2-40B4-BE49-F238E27FC236}">
              <a16:creationId xmlns:a16="http://schemas.microsoft.com/office/drawing/2014/main" xmlns="" id="{0BE6AFF9-05BA-4928-AC7C-E18219933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60</xdr:col>
      <xdr:colOff>0</xdr:colOff>
      <xdr:row>29</xdr:row>
      <xdr:rowOff>0</xdr:rowOff>
    </xdr:from>
    <xdr:to>
      <xdr:col>88</xdr:col>
      <xdr:colOff>19050</xdr:colOff>
      <xdr:row>54</xdr:row>
      <xdr:rowOff>18706</xdr:rowOff>
    </xdr:to>
    <xdr:graphicFrame macro="">
      <xdr:nvGraphicFramePr>
        <xdr:cNvPr id="7" name="Grafico 8">
          <a:extLst>
            <a:ext uri="{FF2B5EF4-FFF2-40B4-BE49-F238E27FC236}">
              <a16:creationId xmlns:a16="http://schemas.microsoft.com/office/drawing/2014/main" xmlns="" id="{85FC4B29-D202-46F1-A5D8-C2BB2A6EBE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E7A3840F-FDEF-423E-A465-0187AD8487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1B75B7B1-8C07-4F46-9853-FE21FF1E4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3" name="Grafico 13">
          <a:extLst>
            <a:ext uri="{FF2B5EF4-FFF2-40B4-BE49-F238E27FC236}">
              <a16:creationId xmlns:a16="http://schemas.microsoft.com/office/drawing/2014/main" xmlns="" id="{A451BB19-F06E-4916-94BD-0DCFDA4A5A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4" name="Grafico 14">
          <a:extLst>
            <a:ext uri="{FF2B5EF4-FFF2-40B4-BE49-F238E27FC236}">
              <a16:creationId xmlns:a16="http://schemas.microsoft.com/office/drawing/2014/main" xmlns="" id="{F692E9F6-3244-4F90-A389-434EA5B19A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D47549E3-48ED-4A82-8644-EC4B8B8A6D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3BCB49CD-72AB-4B63-B432-E1B4AB4D37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EC85DC1A-2391-40AC-9284-D9BA84DD13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31EB1112-6BD2-474D-9B05-0FC3522532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6932812E-24AF-426C-807D-BCA48F8ACD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6">
          <a:extLst>
            <a:ext uri="{FF2B5EF4-FFF2-40B4-BE49-F238E27FC236}">
              <a16:creationId xmlns:a16="http://schemas.microsoft.com/office/drawing/2014/main" xmlns="" id="{E0B699A5-9FE2-4FFD-A46C-A431CDE505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68</xdr:col>
      <xdr:colOff>0</xdr:colOff>
      <xdr:row>54</xdr:row>
      <xdr:rowOff>32880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xmlns="" id="{6FE40799-9984-4BDC-8B05-8511F3F63D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0</xdr:colOff>
      <xdr:row>2</xdr:row>
      <xdr:rowOff>0</xdr:rowOff>
    </xdr:from>
    <xdr:to>
      <xdr:col>78</xdr:col>
      <xdr:colOff>47625</xdr:colOff>
      <xdr:row>54</xdr:row>
      <xdr:rowOff>32880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EA727E06-CB72-42D0-91FC-06717D433A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79</xdr:col>
      <xdr:colOff>0</xdr:colOff>
      <xdr:row>2</xdr:row>
      <xdr:rowOff>0</xdr:rowOff>
    </xdr:from>
    <xdr:to>
      <xdr:col>88</xdr:col>
      <xdr:colOff>47625</xdr:colOff>
      <xdr:row>54</xdr:row>
      <xdr:rowOff>32880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xmlns="" id="{C08A551D-27CF-4B00-9613-7D25E8D784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1309BEBC-D357-4D29-8C90-44568CA9D6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F6881AD3-2C4B-4FE7-9F4E-8907981704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25</xdr:row>
      <xdr:rowOff>97620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38093DDD-911F-4072-9CF8-FFC3F93875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05344008-078E-4D5F-B041-5787F91971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xmlns="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1E413795-F42B-446A-9814-80694FD1BD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A3AB8049-68B4-46BC-A6FD-3DA5B7B506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D33CA932-0152-40BF-B9EA-4333D39724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481470E2-BAF7-423D-960F-E630FDF6FD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0.09621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1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53</xdr:row>
      <xdr:rowOff>95940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E73FF9AF-9974-4921-9E73-6EB23D8C6F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53</xdr:row>
      <xdr:rowOff>95940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35616167-0A52-46AD-838E-FB7B959E34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1685925</xdr:colOff>
      <xdr:row>1</xdr:row>
      <xdr:rowOff>0</xdr:rowOff>
    </xdr:from>
    <xdr:to>
      <xdr:col>3</xdr:col>
      <xdr:colOff>2943225</xdr:colOff>
      <xdr:row>1</xdr:row>
      <xdr:rowOff>295275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9B711EAE-6E2A-45E7-AE3A-0692512EC7D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1745" y="38100"/>
          <a:ext cx="12573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0.05618</cdr:x>
      <cdr:y>0</cdr:y>
    </cdr:from>
    <cdr:to>
      <cdr:x>0.238</cdr:x>
      <cdr:y>0.06441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23876" y="0"/>
          <a:ext cx="1695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0.68539</cdr:x>
      <cdr:y>0.00169</cdr:y>
    </cdr:from>
    <cdr:to>
      <cdr:x>0.93258</cdr:x>
      <cdr:y>0.0661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391276" y="9525"/>
          <a:ext cx="23050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F7F4679E-92F4-4830-A98B-FF457DBC02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76200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B25366E7-58A0-4306-8E1A-C260984A2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27</xdr:row>
      <xdr:rowOff>79500</xdr:rowOff>
    </xdr:to>
    <xdr:graphicFrame macro="">
      <xdr:nvGraphicFramePr>
        <xdr:cNvPr id="3" name="Grafico 14">
          <a:extLst>
            <a:ext uri="{FF2B5EF4-FFF2-40B4-BE49-F238E27FC236}">
              <a16:creationId xmlns:a16="http://schemas.microsoft.com/office/drawing/2014/main" xmlns="" id="{DF3A03A0-DE17-48F2-A5C8-75FDB6C453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45094D8E-3D24-4EA5-9976-CEBC075D4F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0.01465</cdr:x>
      <cdr:y>0</cdr:y>
    </cdr:from>
    <cdr:to>
      <cdr:x>0.98817</cdr:x>
      <cdr:y>0.09825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7366" y="0"/>
          <a:ext cx="4476750" cy="276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d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-uc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erdb"/>
      <sheetName val="itdb"/>
      <sheetName val="bodb"/>
      <sheetName val="fcdb"/>
      <sheetName val="fedb"/>
      <sheetName val="eodb"/>
      <sheetName val="modb"/>
      <sheetName val="pcdb"/>
      <sheetName val="prdb"/>
      <sheetName val="radb"/>
      <sheetName val="redb"/>
      <sheetName val="rfdb"/>
      <sheetName val="rndb"/>
      <sheetName val="rodb"/>
      <sheetName val="er"/>
      <sheetName val="ervq"/>
      <sheetName val="eri"/>
      <sheetName val="it"/>
      <sheetName val="itvq"/>
      <sheetName val="iti"/>
      <sheetName val="ertab"/>
      <sheetName val="ittab"/>
      <sheetName val="bo"/>
      <sheetName val="bovq"/>
      <sheetName val="boi"/>
      <sheetName val="fe"/>
      <sheetName val="fevq"/>
      <sheetName val="fei"/>
      <sheetName val="fc"/>
      <sheetName val="fcvq"/>
      <sheetName val="fci"/>
      <sheetName val="mo"/>
      <sheetName val="movq"/>
      <sheetName val="moi"/>
      <sheetName val="pc"/>
      <sheetName val="pcvq"/>
      <sheetName val="pci"/>
      <sheetName val="pr"/>
      <sheetName val="prvq"/>
      <sheetName val="pri"/>
      <sheetName val="ra"/>
      <sheetName val="ravq"/>
      <sheetName val="rai"/>
      <sheetName val="re"/>
      <sheetName val="revq"/>
      <sheetName val="rei"/>
      <sheetName val="rn"/>
      <sheetName val="rnvq"/>
      <sheetName val="rni"/>
      <sheetName val="eo"/>
      <sheetName val="eovq"/>
      <sheetName val="eoi"/>
      <sheetName val="rf"/>
      <sheetName val="rfvq"/>
      <sheetName val="rfi"/>
      <sheetName val="ro"/>
      <sheetName val="rovq"/>
      <sheetName val="roi"/>
      <sheetName val="bo-db"/>
      <sheetName val="botab"/>
    </sheetNames>
    <sheetDataSet>
      <sheetData sheetId="0">
        <row r="2">
          <cell r="A2" t="str">
            <v>aprile 2022</v>
          </cell>
        </row>
        <row r="10">
          <cell r="B10" t="str">
            <v xml:space="preserve">Il quadro regionale. </v>
          </cell>
          <cell r="D10" t="str">
            <v>Prodotto interno lordo: indice (2000=100) e tasso di variazione</v>
          </cell>
          <cell r="E10" t="str">
            <v>Il quadro regionale. Prodotto interno lordo: indice (2000=100) e tasso di variazione</v>
          </cell>
        </row>
        <row r="11">
          <cell r="D11" t="str">
            <v>Principali variabili, tasso di variazione - 1</v>
          </cell>
          <cell r="E11" t="str">
            <v>Il quadro regionale. Principali variabili, tasso di variazione(* ^) - 1 (1)</v>
          </cell>
        </row>
        <row r="12">
          <cell r="D12" t="str">
            <v>Principali variabili, tasso di variazione - 2</v>
          </cell>
          <cell r="E12" t="str">
            <v>Il quadro regionale. Principali variabili, tasso di variazione(* ^) - 2</v>
          </cell>
        </row>
        <row r="13">
          <cell r="D13" t="str">
            <v>Principali variabili di conto economico, tasso di variazione</v>
          </cell>
          <cell r="E13" t="str">
            <v>Il quadro regionale. Principali variabili di conto economico, tasso di variazione</v>
          </cell>
        </row>
        <row r="14">
          <cell r="D14" t="str">
            <v>Valore aggiunto: i settori, variazione, quota e indice (2000=100)</v>
          </cell>
          <cell r="E14" t="str">
            <v>Il quadro regionale. Valore aggiunto: i settori, variazione, quota e indice (2000=100)</v>
          </cell>
        </row>
        <row r="15">
          <cell r="D15" t="str">
            <v>Esportazioni: indice (2000=100), tasso di variazione e quota</v>
          </cell>
          <cell r="E15" t="str">
            <v>Il quadro regionale. Esportazioni: indice (2000=100), tasso di variazione e quota</v>
          </cell>
        </row>
        <row r="16">
          <cell r="D16" t="str">
            <v>Importazioni: indice (2000=100), tasso di variazione e quota</v>
          </cell>
          <cell r="E16" t="str">
            <v>Il quadro regionale. Importazioni: indice (2000=100), tasso di variazione e quota</v>
          </cell>
        </row>
        <row r="17">
          <cell r="D17" t="str">
            <v xml:space="preserve">Unità di lavoro </v>
          </cell>
          <cell r="E17" t="str">
            <v xml:space="preserve">Il quadro regionale. Unità di lavoro </v>
          </cell>
        </row>
        <row r="18">
          <cell r="D18" t="str">
            <v>Unità di lavoro nei settori: indice e tasso di variazione</v>
          </cell>
          <cell r="E18" t="str">
            <v>Il quadro regionale. Unità di lavoro nei settori: indice e tasso di variazione</v>
          </cell>
        </row>
        <row r="19">
          <cell r="D19" t="str">
            <v>Lavoro: occupati, tassi di attività, occupazione e disoccupazione</v>
          </cell>
          <cell r="E19" t="str">
            <v>Il quadro regionale. Lavoro: occupati, tassi di attività, occupazione e disoccupazione</v>
          </cell>
        </row>
        <row r="20">
          <cell r="B20" t="str">
            <v xml:space="preserve">Il quadro provinciale. </v>
          </cell>
          <cell r="D20" t="str">
            <v>Valore aggiunto: indice (2000=100) e tasso di variazione</v>
          </cell>
          <cell r="F20" t="str">
            <v>Il quadro dell'area. Valore aggiunto: indice (2000=100) e tasso di variazione</v>
          </cell>
        </row>
        <row r="21">
          <cell r="D21" t="str">
            <v>Principali variabili, tasso di variazione - 1</v>
          </cell>
          <cell r="F21" t="str">
            <v>Il quadro dell'area. Principali variabili, tasso di variazione(*) - 1 (1)</v>
          </cell>
        </row>
        <row r="22">
          <cell r="D22" t="str">
            <v>Principali variabili, tasso di variazione - 2</v>
          </cell>
          <cell r="F22" t="str">
            <v>Il quadro dell'area. Principali variabili, tasso di variazione(*) - 2</v>
          </cell>
        </row>
        <row r="23">
          <cell r="D23" t="str">
            <v>Valore aggiunto: i settori, variazione, quota e indice (2000=100)</v>
          </cell>
          <cell r="F23" t="str">
            <v>Il quadro dell'area. Valore aggiunto: i settori, variazione, quota e indice (2000=100)</v>
          </cell>
        </row>
        <row r="24">
          <cell r="D24" t="str">
            <v>Esportazioni: indice (2000=100), tasso di variazione e quota</v>
          </cell>
          <cell r="F24" t="str">
            <v>Il quadro dell'area. Esportazioni: indice (2000=100), tasso di variazione e quota</v>
          </cell>
        </row>
        <row r="25">
          <cell r="D25" t="str">
            <v>Importazioni: indice (2000=100), tasso di variazione e quota</v>
          </cell>
          <cell r="F25" t="str">
            <v>Il quadro dell'area. Importazioni: indice (2000=100), tasso di variazione e quota</v>
          </cell>
        </row>
        <row r="26">
          <cell r="D26" t="str">
            <v xml:space="preserve">Unità di lavoro </v>
          </cell>
          <cell r="F26" t="str">
            <v xml:space="preserve">Il quadro dell'area. Unità di lavoro </v>
          </cell>
        </row>
        <row r="27">
          <cell r="D27" t="str">
            <v>Unità di lavoro nei settori: indice e tasso di variazione</v>
          </cell>
          <cell r="F27" t="str">
            <v>Il quadro dell'area. Unità di lavoro nei settori: indice e tasso di variazione</v>
          </cell>
        </row>
        <row r="28">
          <cell r="D28" t="str">
            <v>Lavoro: occupati, tassi di attività, occupazione e disoccupazione</v>
          </cell>
          <cell r="F28" t="str">
            <v>Il quadro dell'area. Lavoro: occupati, tassi di attività, occupazione e disoccupazione</v>
          </cell>
        </row>
        <row r="29">
          <cell r="D29" t="str">
            <v>Indici strutturali</v>
          </cell>
          <cell r="F29" t="str">
            <v>Il quadro dell'area. Indici strutturali</v>
          </cell>
        </row>
        <row r="33">
          <cell r="A33" t="str">
            <v>Fonte: elaborazioni Sistema camerale regionale su dati Prometeia, Scenari per le economie locali, aprile 2022</v>
          </cell>
        </row>
        <row r="37">
          <cell r="B37" t="str">
            <v>(*) Salvo diversa indicazione. (^) Dati Italia definitivi: Istat, Conti economici annuali (non corretti per i giorni di calendario). (1) Valori concatenati, anno di riferimento 2015.</v>
          </cell>
        </row>
        <row r="38">
          <cell r="B38" t="str">
            <v xml:space="preserve">(*) Salvo diversa indicazione. (^) Dati Italia definitivi: Istat, Conti economici annuali (non corretti per i giorni di calendario). </v>
          </cell>
        </row>
        <row r="39">
          <cell r="B39" t="str">
            <v>(1) Sulla popolazione presente 15-64 anni. (2) Tasso di variazione, prezzi correnti. (3) E.R.: Indice Italia=100. Italia: migliaia di euro, valori concatenati.</v>
          </cell>
        </row>
        <row r="40">
          <cell r="B40" t="str">
            <v>(*) Calcolato sulla popolazione presente in età lavorativa (15-64 anni).</v>
          </cell>
        </row>
        <row r="41">
          <cell r="B41" t="str">
            <v>(*) Salvo diversa indicazione. (1) Sulla popolazione presente 15-64 anni. (2) Tasso di variazione, prezzi correnti. (3) Migliaia di euro, valori concatenati, anno di riferimento 2015.</v>
          </cell>
        </row>
      </sheetData>
      <sheetData sheetId="1">
        <row r="4">
          <cell r="B4" t="str">
            <v>Emilia-Romagna</v>
          </cell>
          <cell r="C4" t="str">
            <v>Emilia-Romagna</v>
          </cell>
          <cell r="D4" t="str">
            <v>Emilia-Romagna</v>
          </cell>
          <cell r="E4" t="str">
            <v>Emilia-Romagna</v>
          </cell>
          <cell r="H4" t="str">
            <v>Emilia-Romagna</v>
          </cell>
          <cell r="I4" t="str">
            <v>Emilia-Romagna</v>
          </cell>
          <cell r="Q4" t="str">
            <v>Emilia-Romagna</v>
          </cell>
          <cell r="V4" t="str">
            <v>Emilia-Romagna</v>
          </cell>
          <cell r="AA4" t="str">
            <v>Emilia-Romagna</v>
          </cell>
          <cell r="AB4" t="str">
            <v>Emilia-Romagna</v>
          </cell>
          <cell r="AI4" t="str">
            <v>Emilia-Romagna</v>
          </cell>
          <cell r="AN4" t="str">
            <v>Emilia-Romagna</v>
          </cell>
          <cell r="AO4" t="str">
            <v>Emilia-Romagna</v>
          </cell>
          <cell r="AQ4" t="str">
            <v>Emilia-Romagna</v>
          </cell>
          <cell r="AU4" t="str">
            <v>Emilia-Romagna</v>
          </cell>
          <cell r="AV4" t="str">
            <v>Emilia-Romagna</v>
          </cell>
          <cell r="AW4" t="str">
            <v>Emilia-Romagna</v>
          </cell>
          <cell r="AX4" t="str">
            <v>Emilia-Romagna</v>
          </cell>
        </row>
        <row r="9">
          <cell r="G9" t="str">
            <v>Prodotto interno lordo</v>
          </cell>
          <cell r="H9" t="str">
            <v>Import</v>
          </cell>
          <cell r="I9" t="str">
            <v>Export</v>
          </cell>
          <cell r="J9" t="str">
            <v>Consumi famiglie</v>
          </cell>
          <cell r="K9" t="str">
            <v>Investimenti fissi lordi</v>
          </cell>
          <cell r="N9" t="str">
            <v>Industria</v>
          </cell>
          <cell r="O9" t="str">
            <v>Costruzioni</v>
          </cell>
          <cell r="P9" t="str">
            <v>Servizi</v>
          </cell>
          <cell r="S9" t="str">
            <v>Industria</v>
          </cell>
          <cell r="T9" t="str">
            <v>Costruzioni</v>
          </cell>
          <cell r="U9" t="str">
            <v>Servizi</v>
          </cell>
          <cell r="V9" t="str">
            <v>Totale</v>
          </cell>
          <cell r="W9" t="str">
            <v>Agricoltura</v>
          </cell>
          <cell r="X9" t="str">
            <v>Industria</v>
          </cell>
          <cell r="Y9" t="str">
            <v>Costruzioni</v>
          </cell>
          <cell r="Z9" t="str">
            <v>Servizi</v>
          </cell>
          <cell r="AF9" t="str">
            <v>Industria</v>
          </cell>
          <cell r="AG9" t="str">
            <v>Costruzioni</v>
          </cell>
          <cell r="AH9" t="str">
            <v>Servizi</v>
          </cell>
          <cell r="AK9" t="str">
            <v>Industria</v>
          </cell>
          <cell r="AL9" t="str">
            <v>Costruzioni</v>
          </cell>
          <cell r="AM9" t="str">
            <v>Servizi</v>
          </cell>
          <cell r="AN9" t="str">
            <v>Totale</v>
          </cell>
          <cell r="AP9" t="str">
            <v>Tasso di occupazione</v>
          </cell>
        </row>
        <row r="10">
          <cell r="A10">
            <v>2009</v>
          </cell>
          <cell r="B10">
            <v>102.00124515674781</v>
          </cell>
          <cell r="C10">
            <v>-6.6972449348851271</v>
          </cell>
          <cell r="D10">
            <v>108.23900656170925</v>
          </cell>
          <cell r="E10">
            <v>113.26698148220248</v>
          </cell>
          <cell r="H10">
            <v>-17.902820272705288</v>
          </cell>
          <cell r="I10">
            <v>-21.455992500144326</v>
          </cell>
          <cell r="N10">
            <v>89.104511434766096</v>
          </cell>
          <cell r="O10">
            <v>118.62281218989546</v>
          </cell>
          <cell r="P10">
            <v>106.97360893525703</v>
          </cell>
          <cell r="Q10">
            <v>102.39933529032243</v>
          </cell>
          <cell r="S10">
            <v>-20.000824821632314</v>
          </cell>
          <cell r="T10">
            <v>-8.4926278886583777</v>
          </cell>
          <cell r="U10">
            <v>-2.0110402683450768</v>
          </cell>
          <cell r="V10">
            <v>-6.8649522210585285</v>
          </cell>
          <cell r="W10">
            <v>2.4282878915752755</v>
          </cell>
          <cell r="X10">
            <v>22.549915409433069</v>
          </cell>
          <cell r="Y10">
            <v>6.3923033821501898</v>
          </cell>
          <cell r="Z10">
            <v>68.689012836221337</v>
          </cell>
          <cell r="AA10">
            <v>105.08644615443963</v>
          </cell>
          <cell r="AB10">
            <v>-1.9816378780600941</v>
          </cell>
          <cell r="AF10">
            <v>90.512985619231586</v>
          </cell>
          <cell r="AG10">
            <v>122.56867112100966</v>
          </cell>
          <cell r="AH10">
            <v>110.05086970790943</v>
          </cell>
          <cell r="AI10">
            <v>105.01889962200757</v>
          </cell>
          <cell r="AK10">
            <v>-7.0531188009698038</v>
          </cell>
          <cell r="AL10">
            <v>-3.5630841121495505</v>
          </cell>
          <cell r="AM10">
            <v>-1.2297496318114942</v>
          </cell>
          <cell r="AN10">
            <v>-2.6569343065693363</v>
          </cell>
          <cell r="AO10">
            <v>71.430987694687701</v>
          </cell>
          <cell r="AP10">
            <v>68.00562211351361</v>
          </cell>
          <cell r="AQ10">
            <v>4.7953495978732334</v>
          </cell>
          <cell r="AW10">
            <v>117.6552541444225</v>
          </cell>
          <cell r="AX10">
            <v>100.6040629511359</v>
          </cell>
        </row>
        <row r="11">
          <cell r="A11">
            <v>2010</v>
          </cell>
          <cell r="B11">
            <v>104.25088924710178</v>
          </cell>
          <cell r="C11">
            <v>2.2055064983735218</v>
          </cell>
          <cell r="D11">
            <v>122.91558997080881</v>
          </cell>
          <cell r="E11">
            <v>130.27216833351955</v>
          </cell>
          <cell r="H11">
            <v>15.013366321578058</v>
          </cell>
          <cell r="I11">
            <v>13.559421760520451</v>
          </cell>
          <cell r="N11">
            <v>101.32660435831792</v>
          </cell>
          <cell r="O11">
            <v>106.85286123135776</v>
          </cell>
          <cell r="P11">
            <v>106.66764831546652</v>
          </cell>
          <cell r="Q11">
            <v>104.77613266894107</v>
          </cell>
          <cell r="S11">
            <v>13.716581491499081</v>
          </cell>
          <cell r="T11">
            <v>-9.9221648359642209</v>
          </cell>
          <cell r="U11">
            <v>-0.28601504879179895</v>
          </cell>
          <cell r="V11">
            <v>2.3211062570669627</v>
          </cell>
          <cell r="W11">
            <v>2.3636599123066802</v>
          </cell>
          <cell r="X11">
            <v>25.061293677188907</v>
          </cell>
          <cell r="Y11">
            <v>5.6274298767764197</v>
          </cell>
          <cell r="Z11">
            <v>66.938830538604236</v>
          </cell>
          <cell r="AA11">
            <v>104.2939590805078</v>
          </cell>
          <cell r="AB11">
            <v>-0.75412872252540453</v>
          </cell>
          <cell r="AF11">
            <v>90.384202618587679</v>
          </cell>
          <cell r="AG11">
            <v>114.10541945063103</v>
          </cell>
          <cell r="AH11">
            <v>108.63144076140466</v>
          </cell>
          <cell r="AI11">
            <v>103.40718185636287</v>
          </cell>
          <cell r="AK11">
            <v>-0.1422812425895148</v>
          </cell>
          <cell r="AL11">
            <v>-6.9049061175045505</v>
          </cell>
          <cell r="AM11">
            <v>-1.289793483933499</v>
          </cell>
          <cell r="AN11">
            <v>-1.5346930613877263</v>
          </cell>
          <cell r="AO11">
            <v>70.825495438628863</v>
          </cell>
          <cell r="AP11">
            <v>66.77993069380264</v>
          </cell>
          <cell r="AQ11">
            <v>5.7120175718809412</v>
          </cell>
          <cell r="AW11">
            <v>117.57108598864912</v>
          </cell>
          <cell r="AX11">
            <v>100.78207040221886</v>
          </cell>
        </row>
        <row r="12">
          <cell r="A12">
            <v>2011</v>
          </cell>
          <cell r="B12">
            <v>107.00365536422241</v>
          </cell>
          <cell r="C12">
            <v>2.6405205145021426</v>
          </cell>
          <cell r="D12">
            <v>133.69933555446033</v>
          </cell>
          <cell r="E12">
            <v>136.93725701752174</v>
          </cell>
          <cell r="H12">
            <v>5.1162798387898167</v>
          </cell>
          <cell r="I12">
            <v>8.7732935962090188</v>
          </cell>
          <cell r="N12">
            <v>106.17703982262945</v>
          </cell>
          <cell r="O12">
            <v>100.3911811657774</v>
          </cell>
          <cell r="P12">
            <v>109.17628400869965</v>
          </cell>
          <cell r="Q12">
            <v>107.57916639883057</v>
          </cell>
          <cell r="S12">
            <v>4.7869318181818166</v>
          </cell>
          <cell r="T12">
            <v>-6.0472691054940908</v>
          </cell>
          <cell r="U12">
            <v>2.3518243186668286</v>
          </cell>
          <cell r="V12">
            <v>2.6752597738515238</v>
          </cell>
          <cell r="W12">
            <v>2.5382781402238415</v>
          </cell>
          <cell r="X12">
            <v>25.576717094372697</v>
          </cell>
          <cell r="Y12">
            <v>5.1493651538354861</v>
          </cell>
          <cell r="Z12">
            <v>66.727967754594999</v>
          </cell>
          <cell r="AA12">
            <v>105.84760955438669</v>
          </cell>
          <cell r="AB12">
            <v>1.489684050328921</v>
          </cell>
          <cell r="AF12">
            <v>91.951062459755306</v>
          </cell>
          <cell r="AG12">
            <v>106.75575352635488</v>
          </cell>
          <cell r="AH12">
            <v>110.51033803741386</v>
          </cell>
          <cell r="AI12">
            <v>104.38366232675348</v>
          </cell>
          <cell r="AK12">
            <v>1.7335549750653101</v>
          </cell>
          <cell r="AL12">
            <v>-6.4411190631099347</v>
          </cell>
          <cell r="AM12">
            <v>1.7296072507552829</v>
          </cell>
          <cell r="AN12">
            <v>0.94430623952885817</v>
          </cell>
          <cell r="AO12">
            <v>71.150977985678239</v>
          </cell>
          <cell r="AP12">
            <v>67.371317496006014</v>
          </cell>
          <cell r="AQ12">
            <v>5.3121694130936756</v>
          </cell>
          <cell r="AW12">
            <v>119.59637354903022</v>
          </cell>
          <cell r="AX12">
            <v>101.62922785525825</v>
          </cell>
        </row>
        <row r="13">
          <cell r="A13">
            <v>2012</v>
          </cell>
          <cell r="B13">
            <v>103.94479992467222</v>
          </cell>
          <cell r="C13">
            <v>-2.8586457435854418</v>
          </cell>
          <cell r="D13">
            <v>135.26581087850508</v>
          </cell>
          <cell r="E13">
            <v>125.36876042902172</v>
          </cell>
          <cell r="H13">
            <v>-8.4480271041355586</v>
          </cell>
          <cell r="I13">
            <v>1.1716403208351434</v>
          </cell>
          <cell r="N13">
            <v>101.80616632164337</v>
          </cell>
          <cell r="O13">
            <v>90.792860943724563</v>
          </cell>
          <cell r="P13">
            <v>107.69294830170735</v>
          </cell>
          <cell r="Q13">
            <v>104.83327103664075</v>
          </cell>
          <cell r="S13">
            <v>-4.1165900916880886</v>
          </cell>
          <cell r="T13">
            <v>-9.5609197048921892</v>
          </cell>
          <cell r="U13">
            <v>-1.3586611052580966</v>
          </cell>
          <cell r="V13">
            <v>-2.5524415684816559</v>
          </cell>
          <cell r="W13">
            <v>2.4936355178602927</v>
          </cell>
          <cell r="X13">
            <v>25.166180546145618</v>
          </cell>
          <cell r="Y13">
            <v>4.7790201839057147</v>
          </cell>
          <cell r="Z13">
            <v>67.545418140609826</v>
          </cell>
          <cell r="AA13">
            <v>105.19822214337127</v>
          </cell>
          <cell r="AB13">
            <v>-0.61351164542053915</v>
          </cell>
          <cell r="AF13">
            <v>90.577377119553546</v>
          </cell>
          <cell r="AG13">
            <v>100.14847809948033</v>
          </cell>
          <cell r="AH13">
            <v>110.24778470626846</v>
          </cell>
          <cell r="AI13">
            <v>103.38093238135238</v>
          </cell>
          <cell r="AK13">
            <v>-1.4939309056956174</v>
          </cell>
          <cell r="AL13">
            <v>-6.1891515994436759</v>
          </cell>
          <cell r="AM13">
            <v>-0.23758259707477025</v>
          </cell>
          <cell r="AN13">
            <v>-0.96061962480511465</v>
          </cell>
          <cell r="AO13">
            <v>72.019517990619562</v>
          </cell>
          <cell r="AP13">
            <v>66.908560363952134</v>
          </cell>
          <cell r="AQ13">
            <v>7.0966284824804564</v>
          </cell>
          <cell r="AU13">
            <v>38.829659429854843</v>
          </cell>
          <cell r="AV13">
            <v>22.271421996245699</v>
          </cell>
          <cell r="AW13">
            <v>119.46734278277727</v>
          </cell>
          <cell r="AX13">
            <v>101.86343894089499</v>
          </cell>
        </row>
        <row r="14">
          <cell r="A14">
            <v>2013</v>
          </cell>
          <cell r="B14">
            <v>103.17767937073208</v>
          </cell>
          <cell r="C14">
            <v>-0.73800762952651588</v>
          </cell>
          <cell r="D14">
            <v>139.14511764625541</v>
          </cell>
          <cell r="E14">
            <v>129.11433877765776</v>
          </cell>
          <cell r="H14">
            <v>2.9876488654895894</v>
          </cell>
          <cell r="I14">
            <v>2.8679137341177219</v>
          </cell>
          <cell r="N14">
            <v>103.11102808775432</v>
          </cell>
          <cell r="O14">
            <v>86.455352134957494</v>
          </cell>
          <cell r="P14">
            <v>106.7107362607388</v>
          </cell>
          <cell r="Q14">
            <v>104.35497528368802</v>
          </cell>
          <cell r="S14">
            <v>1.2817119171233848</v>
          </cell>
          <cell r="T14">
            <v>-4.7773676957437727</v>
          </cell>
          <cell r="U14">
            <v>-0.91204861270658411</v>
          </cell>
          <cell r="V14">
            <v>-0.45624423260203217</v>
          </cell>
          <cell r="W14">
            <v>2.5809596524955585</v>
          </cell>
          <cell r="X14">
            <v>25.605562382887591</v>
          </cell>
          <cell r="Y14">
            <v>4.5715663251648699</v>
          </cell>
          <cell r="Z14">
            <v>67.236132066288661</v>
          </cell>
          <cell r="AA14">
            <v>103.68952557395407</v>
          </cell>
          <cell r="AB14">
            <v>-1.4341464510313151</v>
          </cell>
          <cell r="AF14">
            <v>89.568576947842885</v>
          </cell>
          <cell r="AG14">
            <v>94.729027468448407</v>
          </cell>
          <cell r="AH14">
            <v>109.30423367246472</v>
          </cell>
          <cell r="AI14">
            <v>102.0212095758085</v>
          </cell>
          <cell r="AK14">
            <v>-1.1137440758293815</v>
          </cell>
          <cell r="AL14">
            <v>-5.4114158636026648</v>
          </cell>
          <cell r="AM14">
            <v>-0.85584579891344603</v>
          </cell>
          <cell r="AN14">
            <v>-1.3152549258582114</v>
          </cell>
          <cell r="AO14">
            <v>71.980186303872912</v>
          </cell>
          <cell r="AP14">
            <v>65.875718294436112</v>
          </cell>
          <cell r="AQ14">
            <v>8.4807616135724686</v>
          </cell>
          <cell r="AW14">
            <v>120.9471650019354</v>
          </cell>
          <cell r="AX14">
            <v>102.77371115297879</v>
          </cell>
        </row>
        <row r="15">
          <cell r="A15">
            <v>2014</v>
          </cell>
          <cell r="B15">
            <v>104.21940898620912</v>
          </cell>
          <cell r="C15">
            <v>1.0096462934914063</v>
          </cell>
          <cell r="D15">
            <v>145.14571522512895</v>
          </cell>
          <cell r="E15">
            <v>139.71196718562982</v>
          </cell>
          <cell r="H15">
            <v>8.2079407355536205</v>
          </cell>
          <cell r="I15">
            <v>4.3124744010987648</v>
          </cell>
          <cell r="N15">
            <v>104.73590406310866</v>
          </cell>
          <cell r="O15">
            <v>77.481195978887726</v>
          </cell>
          <cell r="P15">
            <v>108.38054500819516</v>
          </cell>
          <cell r="Q15">
            <v>105.47369690794133</v>
          </cell>
          <cell r="S15">
            <v>1.575850813912405</v>
          </cell>
          <cell r="T15">
            <v>-10.380104799134992</v>
          </cell>
          <cell r="U15">
            <v>1.5647992001257771</v>
          </cell>
          <cell r="V15">
            <v>1.0720347747791514</v>
          </cell>
          <cell r="W15">
            <v>2.645904325797003</v>
          </cell>
          <cell r="X15">
            <v>25.733199004117914</v>
          </cell>
          <cell r="Y15">
            <v>4.053577192524414</v>
          </cell>
          <cell r="Z15">
            <v>67.563933659024016</v>
          </cell>
          <cell r="AA15">
            <v>104.08362022440264</v>
          </cell>
          <cell r="AB15">
            <v>0.38007180403913932</v>
          </cell>
          <cell r="AF15">
            <v>87.658295771624807</v>
          </cell>
          <cell r="AG15">
            <v>92.13066072754269</v>
          </cell>
          <cell r="AH15">
            <v>109.76370200196915</v>
          </cell>
          <cell r="AI15">
            <v>101.66421671566569</v>
          </cell>
          <cell r="AK15">
            <v>-2.1327582075245544</v>
          </cell>
          <cell r="AL15">
            <v>-2.7429467084639447</v>
          </cell>
          <cell r="AM15">
            <v>0.42035730370815205</v>
          </cell>
          <cell r="AN15">
            <v>-0.34992023876910805</v>
          </cell>
          <cell r="AO15">
            <v>72.189396192789019</v>
          </cell>
          <cell r="AP15">
            <v>66.153340117028264</v>
          </cell>
          <cell r="AQ15">
            <v>8.3614164878742567</v>
          </cell>
          <cell r="AW15">
            <v>122.00564748597749</v>
          </cell>
          <cell r="AX15">
            <v>103.82107355363912</v>
          </cell>
        </row>
        <row r="16">
          <cell r="A16">
            <v>2015</v>
          </cell>
          <cell r="B16">
            <v>104.77769173797742</v>
          </cell>
          <cell r="C16">
            <v>0.53568021273482369</v>
          </cell>
          <cell r="D16">
            <v>152.18188539710684</v>
          </cell>
          <cell r="E16">
            <v>149.05214298426037</v>
          </cell>
          <cell r="H16">
            <v>6.6853083431433147</v>
          </cell>
          <cell r="I16">
            <v>4.8476595820030832</v>
          </cell>
          <cell r="N16">
            <v>107.10002817349978</v>
          </cell>
          <cell r="O16">
            <v>74.895373419815044</v>
          </cell>
          <cell r="P16">
            <v>108.67805701126562</v>
          </cell>
          <cell r="Q16">
            <v>106.13713684400986</v>
          </cell>
          <cell r="S16">
            <v>2.2572241406028315</v>
          </cell>
          <cell r="T16">
            <v>-3.3373549883990772</v>
          </cell>
          <cell r="U16">
            <v>0.27450683427359124</v>
          </cell>
          <cell r="V16">
            <v>0.62900984370308777</v>
          </cell>
          <cell r="W16">
            <v>2.6306364505735993</v>
          </cell>
          <cell r="X16">
            <v>26.149571604708427</v>
          </cell>
          <cell r="Y16">
            <v>3.8938025306688258</v>
          </cell>
          <cell r="Z16">
            <v>67.325914643948536</v>
          </cell>
          <cell r="AA16">
            <v>104.47217248088448</v>
          </cell>
          <cell r="AB16">
            <v>0.37330778430280098</v>
          </cell>
          <cell r="AF16">
            <v>87.379265936896317</v>
          </cell>
          <cell r="AG16">
            <v>88.567186340014857</v>
          </cell>
          <cell r="AH16">
            <v>110.30521824745652</v>
          </cell>
          <cell r="AI16">
            <v>101.83221335573289</v>
          </cell>
          <cell r="AK16">
            <v>-0.31831537708129076</v>
          </cell>
          <cell r="AL16">
            <v>-3.8678485092667247</v>
          </cell>
          <cell r="AM16">
            <v>0.4933472865899402</v>
          </cell>
          <cell r="AN16">
            <v>0.16524657887941885</v>
          </cell>
          <cell r="AO16">
            <v>72.175705022112396</v>
          </cell>
          <cell r="AP16">
            <v>66.58345836259295</v>
          </cell>
          <cell r="AQ16">
            <v>7.7481011897371124</v>
          </cell>
          <cell r="AW16">
            <v>122.06126502927302</v>
          </cell>
          <cell r="AX16">
            <v>104.61686162568058</v>
          </cell>
        </row>
        <row r="17">
          <cell r="A17">
            <v>2016</v>
          </cell>
          <cell r="B17">
            <v>106.55239144580126</v>
          </cell>
          <cell r="C17">
            <v>1.6937762975938631</v>
          </cell>
          <cell r="D17">
            <v>155.64086091372963</v>
          </cell>
          <cell r="E17">
            <v>160.79725313154773</v>
          </cell>
          <cell r="H17">
            <v>7.8798666776147108</v>
          </cell>
          <cell r="I17">
            <v>2.2729219759610952</v>
          </cell>
          <cell r="N17">
            <v>110.88752648921445</v>
          </cell>
          <cell r="O17">
            <v>77.23670775027685</v>
          </cell>
          <cell r="P17">
            <v>109.61392235479845</v>
          </cell>
          <cell r="Q17">
            <v>108.0057995443215</v>
          </cell>
          <cell r="S17">
            <v>3.5364120629165496</v>
          </cell>
          <cell r="T17">
            <v>3.1261401386408538</v>
          </cell>
          <cell r="U17">
            <v>0.86113551278874656</v>
          </cell>
          <cell r="V17">
            <v>1.760611559607117</v>
          </cell>
          <cell r="W17">
            <v>2.7173066466810685</v>
          </cell>
          <cell r="X17">
            <v>26.605901629708001</v>
          </cell>
          <cell r="Y17">
            <v>3.946053579038634</v>
          </cell>
          <cell r="Z17">
            <v>66.730811621037788</v>
          </cell>
          <cell r="AA17">
            <v>107.26507655161242</v>
          </cell>
          <cell r="AB17">
            <v>2.6733473655283335</v>
          </cell>
          <cell r="AF17">
            <v>88.366602275166343</v>
          </cell>
          <cell r="AG17">
            <v>88.047512991833713</v>
          </cell>
          <cell r="AH17">
            <v>111.42927469642271</v>
          </cell>
          <cell r="AI17">
            <v>102.82444351112979</v>
          </cell>
          <cell r="AK17">
            <v>1.1299435028248483</v>
          </cell>
          <cell r="AL17">
            <v>-0.58675607711650146</v>
          </cell>
          <cell r="AM17">
            <v>1.0190419518000704</v>
          </cell>
          <cell r="AN17">
            <v>0.97437748105377864</v>
          </cell>
          <cell r="AO17">
            <v>73.482333532240901</v>
          </cell>
          <cell r="AP17">
            <v>68.405925364170457</v>
          </cell>
          <cell r="AQ17">
            <v>6.9083382686031927</v>
          </cell>
          <cell r="AW17">
            <v>122.35977134196709</v>
          </cell>
          <cell r="AX17">
            <v>103.91635581411383</v>
          </cell>
        </row>
        <row r="18">
          <cell r="A18">
            <v>2017</v>
          </cell>
          <cell r="B18">
            <v>109.02548917374155</v>
          </cell>
          <cell r="C18">
            <v>2.321015694141626</v>
          </cell>
          <cell r="D18">
            <v>163.41958571475851</v>
          </cell>
          <cell r="E18">
            <v>169.09533427793724</v>
          </cell>
          <cell r="H18">
            <v>5.1605863811621688</v>
          </cell>
          <cell r="I18">
            <v>4.9978680118844876</v>
          </cell>
          <cell r="N18">
            <v>116.07573771696659</v>
          </cell>
          <cell r="O18">
            <v>78.161448520846221</v>
          </cell>
          <cell r="P18">
            <v>111.41202938187506</v>
          </cell>
          <cell r="Q18">
            <v>110.44862348117093</v>
          </cell>
          <cell r="S18">
            <v>4.6788050847691887</v>
          </cell>
          <cell r="T18">
            <v>1.1972814449306535</v>
          </cell>
          <cell r="U18">
            <v>1.6404002233005643</v>
          </cell>
          <cell r="V18">
            <v>2.2617525606548394</v>
          </cell>
          <cell r="W18">
            <v>2.5173844378564723</v>
          </cell>
          <cell r="X18">
            <v>27.234757092089019</v>
          </cell>
          <cell r="Y18">
            <v>3.9049780062970538</v>
          </cell>
          <cell r="Z18">
            <v>66.325348730601931</v>
          </cell>
          <cell r="AA18">
            <v>107.75623784555461</v>
          </cell>
          <cell r="AB18">
            <v>0.45789488035823389</v>
          </cell>
          <cell r="AF18">
            <v>90.384202618587679</v>
          </cell>
          <cell r="AG18">
            <v>87.082405345211583</v>
          </cell>
          <cell r="AH18">
            <v>113.14407614046604</v>
          </cell>
          <cell r="AI18">
            <v>104.43091138177236</v>
          </cell>
          <cell r="AK18">
            <v>2.2832159339324809</v>
          </cell>
          <cell r="AL18">
            <v>-1.0961214165261524</v>
          </cell>
          <cell r="AM18">
            <v>1.5389146601870074</v>
          </cell>
          <cell r="AN18">
            <v>1.5623404472582481</v>
          </cell>
          <cell r="AO18">
            <v>73.36689158632079</v>
          </cell>
          <cell r="AP18">
            <v>68.610336235907525</v>
          </cell>
          <cell r="AQ18">
            <v>6.4832450272434974</v>
          </cell>
          <cell r="AU18">
            <v>42.444553681520837</v>
          </cell>
          <cell r="AV18">
            <v>25.035931090905621</v>
          </cell>
          <cell r="AW18">
            <v>122.55146200873526</v>
          </cell>
          <cell r="AX18">
            <v>105.24372969979591</v>
          </cell>
        </row>
        <row r="19">
          <cell r="A19">
            <v>2018</v>
          </cell>
          <cell r="B19">
            <v>110.58467557764172</v>
          </cell>
          <cell r="C19">
            <v>1.4301118167105553</v>
          </cell>
          <cell r="D19">
            <v>170.46620543893184</v>
          </cell>
          <cell r="E19">
            <v>170.0120764658306</v>
          </cell>
          <cell r="H19">
            <v>0.54214517024258058</v>
          </cell>
          <cell r="I19">
            <v>4.3119799217168797</v>
          </cell>
          <cell r="N19">
            <v>120.30543748545391</v>
          </cell>
          <cell r="O19">
            <v>80.410740224066274</v>
          </cell>
          <cell r="P19">
            <v>112.02576103932469</v>
          </cell>
          <cell r="Q19">
            <v>112.04262522230394</v>
          </cell>
          <cell r="S19">
            <v>3.6439137512102704</v>
          </cell>
          <cell r="T19">
            <v>2.8777507911974531</v>
          </cell>
          <cell r="U19">
            <v>0.55086659928436088</v>
          </cell>
          <cell r="V19">
            <v>1.443206525253582</v>
          </cell>
          <cell r="W19">
            <v>2.4616672616315638</v>
          </cell>
          <cell r="X19">
            <v>27.825587457006705</v>
          </cell>
          <cell r="Y19">
            <v>3.9601996815521221</v>
          </cell>
          <cell r="Z19">
            <v>65.741921226647634</v>
          </cell>
          <cell r="AA19">
            <v>109.74172036665715</v>
          </cell>
          <cell r="AB19">
            <v>1.8425685239199963</v>
          </cell>
          <cell r="AF19">
            <v>91.24275595621377</v>
          </cell>
          <cell r="AG19">
            <v>86.340014847809954</v>
          </cell>
          <cell r="AH19">
            <v>114.64555300295373</v>
          </cell>
          <cell r="AI19">
            <v>106.27362452750945</v>
          </cell>
          <cell r="AK19">
            <v>0.94989313702209532</v>
          </cell>
          <cell r="AL19">
            <v>-0.85251491901108256</v>
          </cell>
          <cell r="AM19">
            <v>1.3270485859318226</v>
          </cell>
          <cell r="AN19">
            <v>1.7645284536496941</v>
          </cell>
          <cell r="AO19">
            <v>73.873170665437343</v>
          </cell>
          <cell r="AP19">
            <v>69.589695004906034</v>
          </cell>
          <cell r="AQ19">
            <v>5.7984185895183167</v>
          </cell>
          <cell r="AW19">
            <v>122.35735038188454</v>
          </cell>
          <cell r="AX19">
            <v>104.64176473749131</v>
          </cell>
        </row>
        <row r="20">
          <cell r="A20">
            <v>2019</v>
          </cell>
          <cell r="B20">
            <v>110.54279558770415</v>
          </cell>
          <cell r="C20">
            <v>-3.7871422707358438E-2</v>
          </cell>
          <cell r="D20">
            <v>176.96324666601055</v>
          </cell>
          <cell r="E20">
            <v>172.29815293736522</v>
          </cell>
          <cell r="H20">
            <v>1.3446553439361519</v>
          </cell>
          <cell r="I20">
            <v>3.8113368044707441</v>
          </cell>
          <cell r="N20">
            <v>119.85037421757292</v>
          </cell>
          <cell r="O20">
            <v>80.445256209281922</v>
          </cell>
          <cell r="P20">
            <v>112.39605184071219</v>
          </cell>
          <cell r="Q20">
            <v>111.99675581045615</v>
          </cell>
          <cell r="S20">
            <v>-0.37825660867241151</v>
          </cell>
          <cell r="T20">
            <v>4.2924595793403242E-2</v>
          </cell>
          <cell r="U20">
            <v>0.33054075951113315</v>
          </cell>
          <cell r="V20">
            <v>-4.0939251250837749E-2</v>
          </cell>
          <cell r="W20">
            <v>2.3094092554932795</v>
          </cell>
          <cell r="X20">
            <v>27.731688479171247</v>
          </cell>
          <cell r="Y20">
            <v>3.9635222175770766</v>
          </cell>
          <cell r="Z20">
            <v>65.986239344703705</v>
          </cell>
          <cell r="AA20">
            <v>111.37312635743669</v>
          </cell>
          <cell r="AB20">
            <v>1.4865868562374152</v>
          </cell>
          <cell r="AF20">
            <v>90.405666452028328</v>
          </cell>
          <cell r="AG20">
            <v>85.968819599109139</v>
          </cell>
          <cell r="AH20">
            <v>115.05579258286841</v>
          </cell>
          <cell r="AI20">
            <v>106.45212095758083</v>
          </cell>
          <cell r="AK20">
            <v>-0.91743119266055606</v>
          </cell>
          <cell r="AL20">
            <v>-0.42992261392948983</v>
          </cell>
          <cell r="AM20">
            <v>0.35783296357261296</v>
          </cell>
          <cell r="AN20">
            <v>0.16795929457096292</v>
          </cell>
          <cell r="AO20">
            <v>74.480211229524258</v>
          </cell>
          <cell r="AP20">
            <v>70.367759304972267</v>
          </cell>
          <cell r="AQ20">
            <v>5.5215363338306318</v>
          </cell>
          <cell r="AW20">
            <v>121.11962478136709</v>
          </cell>
          <cell r="AX20">
            <v>103.20106393519691</v>
          </cell>
        </row>
        <row r="21">
          <cell r="A21">
            <v>2020</v>
          </cell>
          <cell r="B21">
            <v>100.23357229287322</v>
          </cell>
          <cell r="C21">
            <v>-9.3260019705686084</v>
          </cell>
          <cell r="D21">
            <v>165.36250866908244</v>
          </cell>
          <cell r="E21">
            <v>165.39732866783015</v>
          </cell>
          <cell r="F21">
            <v>-9.4624445039629297</v>
          </cell>
          <cell r="H21">
            <v>-4.0051643920081421</v>
          </cell>
          <cell r="I21">
            <v>-6.5554504765741655</v>
          </cell>
          <cell r="J21">
            <v>-11.997708727418054</v>
          </cell>
          <cell r="K21">
            <v>-9.1210982006714847</v>
          </cell>
          <cell r="L21">
            <v>9.9750252084751523E-3</v>
          </cell>
          <cell r="N21">
            <v>106.40426522287689</v>
          </cell>
          <cell r="O21">
            <v>76.404009606949217</v>
          </cell>
          <cell r="P21">
            <v>102.64465842242601</v>
          </cell>
          <cell r="Q21">
            <v>101.79255756888942</v>
          </cell>
          <cell r="R21">
            <v>-3.5284732449680889</v>
          </cell>
          <cell r="S21">
            <v>-11.219079692055335</v>
          </cell>
          <cell r="T21">
            <v>-5.0235983981693373</v>
          </cell>
          <cell r="U21">
            <v>-8.6759216703678135</v>
          </cell>
          <cell r="V21">
            <v>-9.1111552006348902</v>
          </cell>
          <cell r="W21">
            <v>2.4512605179595646</v>
          </cell>
          <cell r="X21">
            <v>27.088525883555381</v>
          </cell>
          <cell r="Y21">
            <v>4.141774259815528</v>
          </cell>
          <cell r="Z21">
            <v>66.302223379515041</v>
          </cell>
          <cell r="AA21">
            <v>108.08721255992008</v>
          </cell>
          <cell r="AB21">
            <v>-2.9503650521319869</v>
          </cell>
          <cell r="AC21">
            <v>-2.5927213075537026</v>
          </cell>
          <cell r="AF21">
            <v>79.941950850506132</v>
          </cell>
          <cell r="AG21">
            <v>79.503449953346646</v>
          </cell>
          <cell r="AH21">
            <v>102.24674001312252</v>
          </cell>
          <cell r="AI21">
            <v>95.27479846828399</v>
          </cell>
          <cell r="AJ21">
            <v>0.7583686021152003</v>
          </cell>
          <cell r="AK21">
            <v>-11.574181146128193</v>
          </cell>
          <cell r="AL21">
            <v>-7.520598370329945</v>
          </cell>
          <cell r="AM21">
            <v>-11.132905421098382</v>
          </cell>
          <cell r="AN21">
            <v>-10.499858893136393</v>
          </cell>
          <cell r="AO21">
            <v>72.453171462682093</v>
          </cell>
          <cell r="AP21">
            <v>68.201310315481066</v>
          </cell>
          <cell r="AQ21">
            <v>5.868426545539152</v>
          </cell>
          <cell r="AR21">
            <v>-3.7243872964437763</v>
          </cell>
          <cell r="AW21">
            <v>120.18018583421438</v>
          </cell>
          <cell r="AX21">
            <v>102.47024008193956</v>
          </cell>
        </row>
        <row r="22">
          <cell r="A22">
            <v>2021</v>
          </cell>
          <cell r="B22">
            <v>107.52861810738156</v>
          </cell>
          <cell r="C22">
            <v>7.2780463148543362</v>
          </cell>
          <cell r="D22">
            <v>184.34395500755639</v>
          </cell>
          <cell r="E22">
            <v>188.19480863410917</v>
          </cell>
          <cell r="F22">
            <v>7.6413777682612816</v>
          </cell>
          <cell r="G22">
            <v>7.2780463148543362</v>
          </cell>
          <cell r="H22">
            <v>13.783463221503123</v>
          </cell>
          <cell r="I22">
            <v>11.478687939150078</v>
          </cell>
          <cell r="J22">
            <v>5.5283875456586529</v>
          </cell>
          <cell r="K22">
            <v>19.773202892013209</v>
          </cell>
          <cell r="L22">
            <v>0.85119307249812426</v>
          </cell>
          <cell r="N22">
            <v>119.02325539570019</v>
          </cell>
          <cell r="O22">
            <v>93.255467938087705</v>
          </cell>
          <cell r="P22">
            <v>107.48736658239253</v>
          </cell>
          <cell r="Q22">
            <v>109.10126466752799</v>
          </cell>
          <cell r="R22">
            <v>-2.3634527781036252</v>
          </cell>
          <cell r="S22">
            <v>11.859477762842751</v>
          </cell>
          <cell r="T22">
            <v>22.055725108968339</v>
          </cell>
          <cell r="U22">
            <v>4.7179348973394486</v>
          </cell>
          <cell r="V22">
            <v>7.1800014393903933</v>
          </cell>
          <cell r="W22">
            <v>2.2329969220076027</v>
          </cell>
          <cell r="X22">
            <v>28.271210281829116</v>
          </cell>
          <cell r="Y22">
            <v>4.7166192734688224</v>
          </cell>
          <cell r="Z22">
            <v>64.779173522694464</v>
          </cell>
          <cell r="AA22">
            <v>108.75815471153327</v>
          </cell>
          <cell r="AB22">
            <v>0.62074146952511011</v>
          </cell>
          <cell r="AC22">
            <v>0.15858250934261964</v>
          </cell>
          <cell r="AF22">
            <v>89.547704168366337</v>
          </cell>
          <cell r="AG22">
            <v>96.52924087369459</v>
          </cell>
          <cell r="AH22">
            <v>108.29731865457113</v>
          </cell>
          <cell r="AI22">
            <v>102.56463540411954</v>
          </cell>
          <cell r="AJ22">
            <v>-2.890504217013401</v>
          </cell>
          <cell r="AK22">
            <v>12.015910564683697</v>
          </cell>
          <cell r="AL22">
            <v>21.415159883424973</v>
          </cell>
          <cell r="AM22">
            <v>5.9176249929064229</v>
          </cell>
          <cell r="AN22">
            <v>7.6513800638080331</v>
          </cell>
          <cell r="AO22">
            <v>72.40805618552838</v>
          </cell>
          <cell r="AP22">
            <v>68.473346045974296</v>
          </cell>
          <cell r="AQ22">
            <v>5.4340778455263656</v>
          </cell>
          <cell r="AR22">
            <v>4.7458249416444387</v>
          </cell>
          <cell r="AS22">
            <v>30.995879268938577</v>
          </cell>
          <cell r="AW22">
            <v>121.06460464687744</v>
          </cell>
          <cell r="AX22">
            <v>103.55914335890651</v>
          </cell>
          <cell r="AZ22">
            <v>69.488193114678509</v>
          </cell>
        </row>
        <row r="23">
          <cell r="A23">
            <v>2022</v>
          </cell>
          <cell r="B23">
            <v>110.0899595713238</v>
          </cell>
          <cell r="C23">
            <v>2.3820090958338147</v>
          </cell>
          <cell r="D23">
            <v>190.63919504497474</v>
          </cell>
          <cell r="E23">
            <v>196.64123060576475</v>
          </cell>
          <cell r="F23">
            <v>3.1005615138387732</v>
          </cell>
          <cell r="G23">
            <v>2.3820090958338147</v>
          </cell>
          <cell r="H23">
            <v>4.4881269748929364</v>
          </cell>
          <cell r="I23">
            <v>3.4149424846398047</v>
          </cell>
          <cell r="J23">
            <v>2.2402433360276142</v>
          </cell>
          <cell r="K23">
            <v>6.4805021962027087</v>
          </cell>
          <cell r="L23">
            <v>1.5453502202185776</v>
          </cell>
          <cell r="N23">
            <v>119.00291287719784</v>
          </cell>
          <cell r="O23">
            <v>101.30831702245679</v>
          </cell>
          <cell r="P23">
            <v>110.72718840386601</v>
          </cell>
          <cell r="Q23">
            <v>111.67178732417031</v>
          </cell>
          <cell r="R23">
            <v>4.8913510375347968E-2</v>
          </cell>
          <cell r="S23">
            <v>-1.7091213338704669E-2</v>
          </cell>
          <cell r="T23">
            <v>8.635256744103593</v>
          </cell>
          <cell r="U23">
            <v>3.0141419633628042</v>
          </cell>
          <cell r="V23">
            <v>2.3560887808914632</v>
          </cell>
          <cell r="W23">
            <v>2.1826636654426421</v>
          </cell>
          <cell r="X23">
            <v>27.615727335454199</v>
          </cell>
          <cell r="Y23">
            <v>5.0059664436213751</v>
          </cell>
          <cell r="Z23">
            <v>65.195642555481797</v>
          </cell>
          <cell r="AA23">
            <v>109.60159721453914</v>
          </cell>
          <cell r="AB23">
            <v>0.77552115999302007</v>
          </cell>
          <cell r="AC23">
            <v>0.93621575123763456</v>
          </cell>
          <cell r="AF23">
            <v>89.703356909052005</v>
          </cell>
          <cell r="AG23">
            <v>97.73991635018028</v>
          </cell>
          <cell r="AH23">
            <v>111.22201302646648</v>
          </cell>
          <cell r="AI23">
            <v>104.26389908688556</v>
          </cell>
          <cell r="AJ23">
            <v>-6.5142647775760292</v>
          </cell>
          <cell r="AK23">
            <v>0.17382102883733985</v>
          </cell>
          <cell r="AL23">
            <v>1.2542059437407493</v>
          </cell>
          <cell r="AM23">
            <v>2.7006156830383654</v>
          </cell>
          <cell r="AN23">
            <v>1.6567734834435743</v>
          </cell>
          <cell r="AO23">
            <v>73.039325407885443</v>
          </cell>
          <cell r="AP23">
            <v>68.960348841202162</v>
          </cell>
          <cell r="AQ23">
            <v>5.5846306683480291</v>
          </cell>
          <cell r="AR23">
            <v>3.8321367582917487</v>
          </cell>
          <cell r="AS23">
            <v>31.750033709235392</v>
          </cell>
          <cell r="AU23">
            <v>55.298735793464786</v>
          </cell>
          <cell r="AV23">
            <v>35.726432714528706</v>
          </cell>
          <cell r="AW23">
            <v>121.37324632717336</v>
          </cell>
          <cell r="AX23">
            <v>103.95469164391692</v>
          </cell>
          <cell r="AZ23">
            <v>70.578048932912694</v>
          </cell>
        </row>
        <row r="24">
          <cell r="A24">
            <v>2023</v>
          </cell>
          <cell r="B24">
            <v>113.11453376381876</v>
          </cell>
          <cell r="C24">
            <v>2.7473660670530364</v>
          </cell>
          <cell r="D24">
            <v>197.24963244736429</v>
          </cell>
          <cell r="E24">
            <v>205.00031595130011</v>
          </cell>
          <cell r="F24">
            <v>3.0491528163919979</v>
          </cell>
          <cell r="G24">
            <v>2.7473660670530364</v>
          </cell>
          <cell r="H24">
            <v>4.2509321772370434</v>
          </cell>
          <cell r="I24">
            <v>3.4675122294919758</v>
          </cell>
          <cell r="J24">
            <v>2.7771951200393552</v>
          </cell>
          <cell r="K24">
            <v>5.8324209559221574</v>
          </cell>
          <cell r="L24">
            <v>1.8489410177346954E-2</v>
          </cell>
          <cell r="N24">
            <v>122.18891923145327</v>
          </cell>
          <cell r="O24">
            <v>107.23754813975562</v>
          </cell>
          <cell r="P24">
            <v>113.5085726481943</v>
          </cell>
          <cell r="Q24">
            <v>114.66919925670858</v>
          </cell>
          <cell r="R24">
            <v>0.64765497381451542</v>
          </cell>
          <cell r="S24">
            <v>2.6772507304448467</v>
          </cell>
          <cell r="T24">
            <v>5.8526597732193153</v>
          </cell>
          <cell r="U24">
            <v>2.5119252863022856</v>
          </cell>
          <cell r="V24">
            <v>2.684126406822096</v>
          </cell>
          <cell r="W24">
            <v>2.1393762328269395</v>
          </cell>
          <cell r="X24">
            <v>27.613878200532131</v>
          </cell>
          <cell r="Y24">
            <v>5.1604360024783844</v>
          </cell>
          <cell r="Z24">
            <v>65.086309564162534</v>
          </cell>
          <cell r="AA24">
            <v>110.99951162147117</v>
          </cell>
          <cell r="AB24">
            <v>1.275450762086705</v>
          </cell>
          <cell r="AC24">
            <v>1.0550459538439583</v>
          </cell>
          <cell r="AF24">
            <v>91.302703338860326</v>
          </cell>
          <cell r="AG24">
            <v>100.33043761205874</v>
          </cell>
          <cell r="AH24">
            <v>114.53682877575855</v>
          </cell>
          <cell r="AI24">
            <v>106.91839478691443</v>
          </cell>
          <cell r="AJ24">
            <v>-0.96328888669796608</v>
          </cell>
          <cell r="AK24">
            <v>1.782928181193788</v>
          </cell>
          <cell r="AL24">
            <v>2.6504230396485973</v>
          </cell>
          <cell r="AM24">
            <v>2.980359426243484</v>
          </cell>
          <cell r="AN24">
            <v>2.5459394126598145</v>
          </cell>
          <cell r="AO24">
            <v>73.753303554980974</v>
          </cell>
          <cell r="AP24">
            <v>69.786329275893848</v>
          </cell>
          <cell r="AQ24">
            <v>5.3787072414049213</v>
          </cell>
          <cell r="AR24">
            <v>4.0753015886423993</v>
          </cell>
          <cell r="AS24">
            <v>32.595195960542029</v>
          </cell>
          <cell r="AW24">
            <v>121.32258053131564</v>
          </cell>
          <cell r="AX24">
            <v>104.08839168133338</v>
          </cell>
          <cell r="AZ24">
            <v>71.559743685556114</v>
          </cell>
        </row>
        <row r="25">
          <cell r="A25">
            <v>2024</v>
          </cell>
        </row>
      </sheetData>
      <sheetData sheetId="2">
        <row r="4">
          <cell r="B4" t="str">
            <v>Italia</v>
          </cell>
          <cell r="C4" t="str">
            <v>Italia</v>
          </cell>
          <cell r="D4" t="str">
            <v>Italia</v>
          </cell>
          <cell r="E4" t="str">
            <v>Italia</v>
          </cell>
          <cell r="H4" t="str">
            <v>Italia</v>
          </cell>
          <cell r="I4" t="str">
            <v>Italia</v>
          </cell>
          <cell r="AA4" t="str">
            <v>Italia</v>
          </cell>
          <cell r="AB4" t="str">
            <v>Italia</v>
          </cell>
          <cell r="AI4" t="str">
            <v>Italia</v>
          </cell>
          <cell r="AN4" t="str">
            <v>Italia</v>
          </cell>
          <cell r="AO4" t="str">
            <v>Italia</v>
          </cell>
          <cell r="AQ4" t="str">
            <v>Italia</v>
          </cell>
          <cell r="AU4" t="str">
            <v>Italia</v>
          </cell>
          <cell r="AV4" t="str">
            <v>Italia</v>
          </cell>
        </row>
        <row r="9">
          <cell r="AP9" t="str">
            <v>Tasso di occupazione</v>
          </cell>
        </row>
        <row r="10">
          <cell r="B10">
            <v>101.42157701240255</v>
          </cell>
          <cell r="C10">
            <v>-5.2809372082931016</v>
          </cell>
          <cell r="D10">
            <v>97.872255097475929</v>
          </cell>
          <cell r="E10">
            <v>96.66906466708258</v>
          </cell>
          <cell r="H10">
            <v>-14.808997641882094</v>
          </cell>
          <cell r="I10">
            <v>-19.158708167660677</v>
          </cell>
          <cell r="AA10">
            <v>104.55744048758932</v>
          </cell>
          <cell r="AB10">
            <v>-2.2426365295027839</v>
          </cell>
          <cell r="AI10">
            <v>103.40942427965867</v>
          </cell>
          <cell r="AN10">
            <v>-2.7384551402018786</v>
          </cell>
          <cell r="AO10">
            <v>61.776950919241322</v>
          </cell>
          <cell r="AP10">
            <v>56.920540928601724</v>
          </cell>
          <cell r="AQ10">
            <v>7.8612005260476518</v>
          </cell>
        </row>
        <row r="11">
          <cell r="B11">
            <v>103.15922867137584</v>
          </cell>
          <cell r="C11">
            <v>1.7132958391692155</v>
          </cell>
          <cell r="D11">
            <v>111.45925663822462</v>
          </cell>
          <cell r="E11">
            <v>112.5753570674111</v>
          </cell>
          <cell r="H11">
            <v>16.454377059618828</v>
          </cell>
          <cell r="I11">
            <v>13.882383242540698</v>
          </cell>
          <cell r="AA11">
            <v>103.7006987737583</v>
          </cell>
          <cell r="AB11">
            <v>-0.81939813162575925</v>
          </cell>
          <cell r="AI11">
            <v>102.54420686986875</v>
          </cell>
          <cell r="AN11">
            <v>-0.83669106159033335</v>
          </cell>
          <cell r="AO11">
            <v>61.511817649174859</v>
          </cell>
          <cell r="AP11">
            <v>56.275419291154293</v>
          </cell>
          <cell r="AQ11">
            <v>8.5128330752404633</v>
          </cell>
        </row>
        <row r="12">
          <cell r="B12">
            <v>103.888908296312</v>
          </cell>
          <cell r="C12">
            <v>0.7073333470344334</v>
          </cell>
          <cell r="D12">
            <v>119.4307704454945</v>
          </cell>
          <cell r="E12">
            <v>115.37605830826608</v>
          </cell>
          <cell r="H12">
            <v>2.4878457540027155</v>
          </cell>
          <cell r="I12">
            <v>7.1519531420740634</v>
          </cell>
          <cell r="AA12">
            <v>104.08752762385033</v>
          </cell>
          <cell r="AB12">
            <v>0.37302434281178964</v>
          </cell>
          <cell r="AI12">
            <v>102.63221669975891</v>
          </cell>
          <cell r="AN12">
            <v>8.5826232974683947E-2</v>
          </cell>
          <cell r="AO12">
            <v>61.590370079415145</v>
          </cell>
          <cell r="AP12">
            <v>56.346080462452363</v>
          </cell>
          <cell r="AQ12">
            <v>8.5147882862219397</v>
          </cell>
        </row>
        <row r="13">
          <cell r="B13">
            <v>100.79207783634804</v>
          </cell>
          <cell r="C13">
            <v>-2.9809057682377071</v>
          </cell>
          <cell r="D13">
            <v>121.56533403854583</v>
          </cell>
          <cell r="E13">
            <v>104.5459605581277</v>
          </cell>
          <cell r="H13">
            <v>-9.3867808529236925</v>
          </cell>
          <cell r="I13">
            <v>1.7872811044332249</v>
          </cell>
          <cell r="AA13">
            <v>103.56522538674571</v>
          </cell>
          <cell r="AB13">
            <v>-0.50179137599666301</v>
          </cell>
          <cell r="AI13">
            <v>101.27380410797571</v>
          </cell>
          <cell r="AN13">
            <v>-1.3235732750049856</v>
          </cell>
          <cell r="AO13">
            <v>62.906314016421682</v>
          </cell>
          <cell r="AP13">
            <v>56.071989206595973</v>
          </cell>
          <cell r="AQ13">
            <v>10.864290678423171</v>
          </cell>
          <cell r="AU13">
            <v>26.450547687195119</v>
          </cell>
          <cell r="AV13">
            <v>24.156095751480425</v>
          </cell>
        </row>
        <row r="14">
          <cell r="B14">
            <v>98.936429714076453</v>
          </cell>
          <cell r="C14">
            <v>-1.8410654508824953</v>
          </cell>
          <cell r="D14">
            <v>121.71954411211424</v>
          </cell>
          <cell r="E14">
            <v>101.67981531752362</v>
          </cell>
          <cell r="H14">
            <v>-2.7415169608686063</v>
          </cell>
          <cell r="I14">
            <v>0.12685365839533169</v>
          </cell>
          <cell r="AA14">
            <v>101.46392872600401</v>
          </cell>
          <cell r="AB14">
            <v>-2.028959675310682</v>
          </cell>
          <cell r="AI14">
            <v>98.807403029749011</v>
          </cell>
          <cell r="AN14">
            <v>-2.4353791189645313</v>
          </cell>
          <cell r="AO14">
            <v>62.726005879658352</v>
          </cell>
          <cell r="AP14">
            <v>54.98117457944565</v>
          </cell>
          <cell r="AQ14">
            <v>12.347081870749729</v>
          </cell>
        </row>
        <row r="15">
          <cell r="B15">
            <v>98.931930538021959</v>
          </cell>
          <cell r="C15">
            <v>-4.5475423638197121E-3</v>
          </cell>
          <cell r="D15">
            <v>124.482868296531</v>
          </cell>
          <cell r="E15">
            <v>104.39230784437393</v>
          </cell>
          <cell r="H15">
            <v>2.6676804224907258</v>
          </cell>
          <cell r="I15">
            <v>2.2702386905684602</v>
          </cell>
          <cell r="AA15">
            <v>101.79260584760006</v>
          </cell>
          <cell r="AB15">
            <v>0.32393494488431873</v>
          </cell>
          <cell r="AI15">
            <v>98.997028073860221</v>
          </cell>
          <cell r="AN15">
            <v>0.19191380230296762</v>
          </cell>
          <cell r="AO15">
            <v>63.419887888071557</v>
          </cell>
          <cell r="AP15">
            <v>55.291816303095466</v>
          </cell>
          <cell r="AQ15">
            <v>12.816281856759437</v>
          </cell>
        </row>
        <row r="16">
          <cell r="B16">
            <v>99.70192205764728</v>
          </cell>
          <cell r="C16">
            <v>0.77830435071657433</v>
          </cell>
          <cell r="D16">
            <v>129.14823915906135</v>
          </cell>
          <cell r="E16">
            <v>111.70872153040399</v>
          </cell>
          <cell r="H16">
            <v>7.0085754756348706</v>
          </cell>
          <cell r="I16">
            <v>3.7478015460062686</v>
          </cell>
          <cell r="AA16">
            <v>102.71590020936264</v>
          </cell>
          <cell r="AB16">
            <v>0.90703480284699545</v>
          </cell>
          <cell r="AI16">
            <v>99.659865391728772</v>
          </cell>
          <cell r="AN16">
            <v>0.66955274392077602</v>
          </cell>
          <cell r="AO16">
            <v>63.633288828979005</v>
          </cell>
          <cell r="AP16">
            <v>56.01482993179382</v>
          </cell>
          <cell r="AQ16">
            <v>11.972442470576336</v>
          </cell>
        </row>
        <row r="17">
          <cell r="B17">
            <v>100.99152926211103</v>
          </cell>
          <cell r="C17">
            <v>1.293462731559103</v>
          </cell>
          <cell r="D17">
            <v>131.54444908860987</v>
          </cell>
          <cell r="E17">
            <v>116.46495318436713</v>
          </cell>
          <cell r="H17">
            <v>4.2577084302845902</v>
          </cell>
          <cell r="I17">
            <v>1.8553949671720416</v>
          </cell>
          <cell r="AA17">
            <v>104.2383193102787</v>
          </cell>
          <cell r="AB17">
            <v>1.4821649791443736</v>
          </cell>
          <cell r="AI17">
            <v>101.01360113264823</v>
          </cell>
          <cell r="AN17">
            <v>1.3583559797099687</v>
          </cell>
          <cell r="AO17">
            <v>64.630514533613336</v>
          </cell>
          <cell r="AP17">
            <v>57.060959885953601</v>
          </cell>
          <cell r="AQ17">
            <v>11.712044538532846</v>
          </cell>
        </row>
        <row r="18">
          <cell r="B18">
            <v>102.67592561362257</v>
          </cell>
          <cell r="C18">
            <v>1.6678590410685645</v>
          </cell>
          <cell r="D18">
            <v>139.18212822183071</v>
          </cell>
          <cell r="E18">
            <v>122.8572890904766</v>
          </cell>
          <cell r="H18">
            <v>5.488634762073219</v>
          </cell>
          <cell r="I18">
            <v>5.8061584400843858</v>
          </cell>
          <cell r="AA18">
            <v>105.56415550340733</v>
          </cell>
          <cell r="AB18">
            <v>1.2719278302848691</v>
          </cell>
          <cell r="AI18">
            <v>101.80653993818052</v>
          </cell>
          <cell r="AN18">
            <v>0.78498221689080605</v>
          </cell>
          <cell r="AO18">
            <v>65.157101486133257</v>
          </cell>
          <cell r="AP18">
            <v>57.846741020389182</v>
          </cell>
          <cell r="AQ18">
            <v>11.219591263279046</v>
          </cell>
          <cell r="AU18">
            <v>28.448548480038266</v>
          </cell>
          <cell r="AV18">
            <v>24.56423901508786</v>
          </cell>
        </row>
        <row r="19">
          <cell r="B19">
            <v>103.62651056673958</v>
          </cell>
          <cell r="C19">
            <v>0.92581094101273909</v>
          </cell>
          <cell r="D19">
            <v>142.1775356188744</v>
          </cell>
          <cell r="E19">
            <v>127.9436021819301</v>
          </cell>
          <cell r="H19">
            <v>4.1400173559972941</v>
          </cell>
          <cell r="I19">
            <v>2.1521494428289989</v>
          </cell>
          <cell r="AA19">
            <v>106.60464135634292</v>
          </cell>
          <cell r="AB19">
            <v>0.98564313613251908</v>
          </cell>
          <cell r="AI19">
            <v>102.57184280679078</v>
          </cell>
          <cell r="AN19">
            <v>0.75172269784924417</v>
          </cell>
          <cell r="AO19">
            <v>65.433379497603426</v>
          </cell>
          <cell r="AP19">
            <v>58.526610968418588</v>
          </cell>
          <cell r="AQ19">
            <v>10.555420768749704</v>
          </cell>
        </row>
        <row r="20">
          <cell r="B20">
            <v>104.14488551494185</v>
          </cell>
          <cell r="C20">
            <v>0.50023391250677562</v>
          </cell>
          <cell r="D20">
            <v>145.76156158858859</v>
          </cell>
          <cell r="E20">
            <v>127.8781769108851</v>
          </cell>
          <cell r="H20">
            <v>-5.1136023942777165E-2</v>
          </cell>
          <cell r="I20">
            <v>2.520810305308463</v>
          </cell>
          <cell r="AA20">
            <v>107.30426950903974</v>
          </cell>
          <cell r="AB20">
            <v>0.65628301338043205</v>
          </cell>
          <cell r="AI20">
            <v>102.62201266151078</v>
          </cell>
          <cell r="AN20">
            <v>4.8911917098437563E-2</v>
          </cell>
          <cell r="AO20">
            <v>65.541144292977322</v>
          </cell>
          <cell r="AP20">
            <v>59.050753809024691</v>
          </cell>
          <cell r="AQ20">
            <v>9.9027726079052716</v>
          </cell>
        </row>
        <row r="21">
          <cell r="A21">
            <v>2020</v>
          </cell>
          <cell r="B21">
            <v>94.745112943171847</v>
          </cell>
          <cell r="C21">
            <v>-9.0256689277567794</v>
          </cell>
          <cell r="D21">
            <v>133.05137339781302</v>
          </cell>
          <cell r="E21">
            <v>118.65002756421912</v>
          </cell>
          <cell r="F21">
            <v>-8.8196488456846573</v>
          </cell>
          <cell r="H21">
            <v>-7.2163597961650954</v>
          </cell>
          <cell r="I21">
            <v>-8.7198490824693771</v>
          </cell>
          <cell r="J21">
            <v>-11.462173680626165</v>
          </cell>
          <cell r="K21">
            <v>-9.0831933645563971</v>
          </cell>
          <cell r="L21">
            <v>1.2560962794561092E-3</v>
          </cell>
          <cell r="R21">
            <v>-4.7383271138618399</v>
          </cell>
          <cell r="S21">
            <v>-11.150132241309919</v>
          </cell>
          <cell r="T21">
            <v>-6.3447614241791239</v>
          </cell>
          <cell r="U21">
            <v>-8.4895667734943618</v>
          </cell>
          <cell r="V21">
            <v>-8.8412942073394341</v>
          </cell>
          <cell r="AA21">
            <v>103.9418238509063</v>
          </cell>
          <cell r="AB21">
            <v>-3.1335618550109801</v>
          </cell>
          <cell r="AC21">
            <v>-3.7555009798959205</v>
          </cell>
          <cell r="AI21">
            <v>92.063384084251339</v>
          </cell>
          <cell r="AJ21">
            <v>-2.0432692307692291</v>
          </cell>
          <cell r="AK21">
            <v>-10.747825161616431</v>
          </cell>
          <cell r="AL21">
            <v>-8.7836931741987367</v>
          </cell>
          <cell r="AM21">
            <v>-10.901720667857241</v>
          </cell>
          <cell r="AN21">
            <v>-10.288853534851338</v>
          </cell>
          <cell r="AO21">
            <v>63.377973137534823</v>
          </cell>
          <cell r="AP21">
            <v>57.470792638959665</v>
          </cell>
          <cell r="AQ21">
            <v>9.3205576103801153</v>
          </cell>
          <cell r="AR21">
            <v>-2.6119963799355661</v>
          </cell>
          <cell r="AS21">
            <v>23.842124941497651</v>
          </cell>
        </row>
        <row r="22">
          <cell r="A22">
            <v>2021</v>
          </cell>
          <cell r="B22">
            <v>101.03977946207442</v>
          </cell>
          <cell r="C22">
            <v>6.6437901896619245</v>
          </cell>
          <cell r="D22">
            <v>149.46520034516809</v>
          </cell>
          <cell r="E22">
            <v>133.0843461969084</v>
          </cell>
          <cell r="F22">
            <v>6.5240691981578225</v>
          </cell>
          <cell r="H22">
            <v>12.16545746260087</v>
          </cell>
          <cell r="I22">
            <v>12.336458112520976</v>
          </cell>
          <cell r="J22">
            <v>5.3613033710263602</v>
          </cell>
          <cell r="K22">
            <v>17.027156255746956</v>
          </cell>
          <cell r="L22">
            <v>0.67583258223802289</v>
          </cell>
          <cell r="R22">
            <v>-0.78664424571326386</v>
          </cell>
          <cell r="S22">
            <v>11.868942435869002</v>
          </cell>
          <cell r="T22">
            <v>21.269494204013117</v>
          </cell>
          <cell r="U22">
            <v>4.492210882210923</v>
          </cell>
          <cell r="V22">
            <v>6.5504708927822453</v>
          </cell>
          <cell r="AA22">
            <v>104.72514196998534</v>
          </cell>
          <cell r="AB22">
            <v>0.75361205918671459</v>
          </cell>
          <cell r="AC22">
            <v>0.95039955359572659</v>
          </cell>
          <cell r="AI22">
            <v>99.025514347302931</v>
          </cell>
          <cell r="AJ22">
            <v>2.9693251533742249</v>
          </cell>
          <cell r="AK22">
            <v>10.402694566156967</v>
          </cell>
          <cell r="AL22">
            <v>18.920905615995288</v>
          </cell>
          <cell r="AM22">
            <v>6.3300160350225232</v>
          </cell>
          <cell r="AN22">
            <v>7.5623227760998279</v>
          </cell>
          <cell r="AO22">
            <v>64.342459067242345</v>
          </cell>
          <cell r="AP22">
            <v>58.23164762589181</v>
          </cell>
          <cell r="AQ22">
            <v>9.4973234314285513</v>
          </cell>
          <cell r="AR22">
            <v>3.6899351659981816</v>
          </cell>
          <cell r="AS22">
            <v>25.545371237285345</v>
          </cell>
          <cell r="AZ22">
            <v>66.949604471818702</v>
          </cell>
        </row>
        <row r="23">
          <cell r="A23">
            <v>2022</v>
          </cell>
          <cell r="B23">
            <v>103.31242324640296</v>
          </cell>
          <cell r="C23">
            <v>2.2492564774268864</v>
          </cell>
          <cell r="D23">
            <v>154.37010562355746</v>
          </cell>
          <cell r="E23">
            <v>139.54546193721805</v>
          </cell>
          <cell r="F23">
            <v>2.7802199692341878</v>
          </cell>
          <cell r="H23">
            <v>4.8549028679525819</v>
          </cell>
          <cell r="I23">
            <v>3.28163697440087</v>
          </cell>
          <cell r="J23">
            <v>2.0733977345922971</v>
          </cell>
          <cell r="K23">
            <v>6.0518098890871785</v>
          </cell>
          <cell r="L23">
            <v>1.5775275556358936</v>
          </cell>
          <cell r="R23">
            <v>-0.73097566142998893</v>
          </cell>
          <cell r="S23">
            <v>-0.60110155841757162</v>
          </cell>
          <cell r="T23">
            <v>8.5556619828572877</v>
          </cell>
          <cell r="U23">
            <v>2.6342299552108095</v>
          </cell>
          <cell r="V23">
            <v>2.2065668718830755</v>
          </cell>
          <cell r="AA23">
            <v>105.37832196676042</v>
          </cell>
          <cell r="AB23">
            <v>0.6237088673150426</v>
          </cell>
          <cell r="AC23">
            <v>1.0693629730399445</v>
          </cell>
          <cell r="AI23">
            <v>100.51456978744766</v>
          </cell>
          <cell r="AJ23">
            <v>-5.2406557832856642</v>
          </cell>
          <cell r="AK23">
            <v>-0.36564261080253013</v>
          </cell>
          <cell r="AL23">
            <v>0.88988116394430605</v>
          </cell>
          <cell r="AM23">
            <v>2.4855374064576496</v>
          </cell>
          <cell r="AN23">
            <v>1.5037088673150345</v>
          </cell>
          <cell r="AO23">
            <v>65.293622104524971</v>
          </cell>
          <cell r="AP23">
            <v>58.831913939602686</v>
          </cell>
          <cell r="AQ23">
            <v>9.8963849096594494</v>
          </cell>
          <cell r="AR23">
            <v>3.5732111905629527</v>
          </cell>
          <cell r="AS23">
            <v>26.201259232995554</v>
          </cell>
          <cell r="AU23">
            <v>35.466024366176185</v>
          </cell>
          <cell r="AV23">
            <v>34.45788186753456</v>
          </cell>
          <cell r="AZ23">
            <v>68.002753064071641</v>
          </cell>
        </row>
        <row r="24">
          <cell r="A24">
            <v>2023</v>
          </cell>
          <cell r="B24">
            <v>105.94456301008182</v>
          </cell>
          <cell r="C24">
            <v>2.5477475805607108</v>
          </cell>
          <cell r="D24">
            <v>159.54674301822271</v>
          </cell>
          <cell r="E24">
            <v>145.95571223160752</v>
          </cell>
          <cell r="F24">
            <v>2.7288055519797183</v>
          </cell>
          <cell r="H24">
            <v>4.5936644627494028</v>
          </cell>
          <cell r="I24">
            <v>3.3533936987053981</v>
          </cell>
          <cell r="J24">
            <v>2.6045358201239432</v>
          </cell>
          <cell r="K24">
            <v>5.615186609474021</v>
          </cell>
          <cell r="L24">
            <v>4.02780655302859E-2</v>
          </cell>
          <cell r="R24">
            <v>1.1229160323930953</v>
          </cell>
          <cell r="S24">
            <v>2.4041241256944845</v>
          </cell>
          <cell r="T24">
            <v>5.8139636233557335</v>
          </cell>
          <cell r="U24">
            <v>2.2925356163194355</v>
          </cell>
          <cell r="V24">
            <v>2.4826716644361424</v>
          </cell>
          <cell r="AA24">
            <v>106.59226856047312</v>
          </cell>
          <cell r="AB24">
            <v>1.1519889205444001</v>
          </cell>
          <cell r="AC24">
            <v>1.1118687043399023</v>
          </cell>
          <cell r="AI24">
            <v>102.9490215312325</v>
          </cell>
          <cell r="AJ24">
            <v>0.42369175422534155</v>
          </cell>
          <cell r="AK24">
            <v>1.3687969260901545</v>
          </cell>
          <cell r="AL24">
            <v>2.3104683054785413</v>
          </cell>
          <cell r="AM24">
            <v>2.7987496797210021</v>
          </cell>
          <cell r="AN24">
            <v>2.4219889205443934</v>
          </cell>
          <cell r="AO24">
            <v>66.293029819166435</v>
          </cell>
          <cell r="AP24">
            <v>59.756117667840847</v>
          </cell>
          <cell r="AQ24">
            <v>9.8606326625241341</v>
          </cell>
          <cell r="AR24">
            <v>3.8323917318547451</v>
          </cell>
          <cell r="AS24">
            <v>26.924521036833532</v>
          </cell>
          <cell r="AZ24">
            <v>68.897348326163538</v>
          </cell>
        </row>
      </sheetData>
      <sheetData sheetId="3"/>
      <sheetData sheetId="4"/>
      <sheetData sheetId="5"/>
      <sheetData sheetId="6">
        <row r="10">
          <cell r="A10">
            <v>2009</v>
          </cell>
          <cell r="D10">
            <v>124.95491186488945</v>
          </cell>
          <cell r="E10">
            <v>134.89300871719422</v>
          </cell>
          <cell r="H10">
            <v>-19.478517708928202</v>
          </cell>
          <cell r="I10">
            <v>-16.999950888381299</v>
          </cell>
          <cell r="M10">
            <v>95.166952538939114</v>
          </cell>
          <cell r="N10">
            <v>97.630405121814746</v>
          </cell>
          <cell r="O10">
            <v>115.91218398052686</v>
          </cell>
          <cell r="P10">
            <v>106.77012825252235</v>
          </cell>
          <cell r="Q10">
            <v>104.39991057751307</v>
          </cell>
          <cell r="R10">
            <v>5.1844239227280653</v>
          </cell>
          <cell r="S10">
            <v>-16.825325217004959</v>
          </cell>
          <cell r="T10">
            <v>-8.9002674626243117</v>
          </cell>
          <cell r="U10">
            <v>-3.0268379295890879</v>
          </cell>
          <cell r="V10">
            <v>-7.3443764597384771</v>
          </cell>
          <cell r="W10">
            <v>2.518780840547536</v>
          </cell>
          <cell r="X10">
            <v>26.652664988415843</v>
          </cell>
          <cell r="Y10">
            <v>6.7436991443369632</v>
          </cell>
          <cell r="Z10">
            <v>64.084855026699657</v>
          </cell>
          <cell r="AA10">
            <v>110.42394819047617</v>
          </cell>
          <cell r="AB10">
            <v>-1.8267740029872082</v>
          </cell>
          <cell r="AC10">
            <v>-7.520074695253065E-2</v>
          </cell>
          <cell r="AD10">
            <v>1.5460315669075797</v>
          </cell>
          <cell r="AE10">
            <v>87.139895547258845</v>
          </cell>
          <cell r="AF10">
            <v>97.104854135919012</v>
          </cell>
          <cell r="AG10">
            <v>119.77622286422061</v>
          </cell>
          <cell r="AH10">
            <v>111.41471167219547</v>
          </cell>
          <cell r="AI10">
            <v>107.26885976417144</v>
          </cell>
          <cell r="AJ10">
            <v>-0.78405916974356726</v>
          </cell>
          <cell r="AK10">
            <v>-5.6694832366101071</v>
          </cell>
          <cell r="AL10">
            <v>-3.5502409571346094</v>
          </cell>
          <cell r="AM10">
            <v>-1.1093568223480177</v>
          </cell>
          <cell r="AN10">
            <v>-2.4429037851161239</v>
          </cell>
          <cell r="AO10">
            <v>71.264923226796896</v>
          </cell>
          <cell r="AP10">
            <v>68.458926801836</v>
          </cell>
          <cell r="AQ10">
            <v>3.9374159094102406</v>
          </cell>
          <cell r="AR10">
            <v>-2.7971956712585566</v>
          </cell>
          <cell r="AS10">
            <v>30.75621906151148</v>
          </cell>
          <cell r="AT10">
            <v>29.010201059571873</v>
          </cell>
          <cell r="AU10">
            <v>35.186365998180918</v>
          </cell>
          <cell r="AV10">
            <v>22.894316052129948</v>
          </cell>
          <cell r="AW10">
            <v>121.22985860252182</v>
          </cell>
          <cell r="AX10">
            <v>102.32624731899772</v>
          </cell>
          <cell r="AY10">
            <v>-5.6202721268619253</v>
          </cell>
          <cell r="AZ10">
            <v>68.660226059980701</v>
          </cell>
        </row>
        <row r="11">
          <cell r="A11">
            <v>2010</v>
          </cell>
          <cell r="D11">
            <v>138.9611524496064</v>
          </cell>
          <cell r="E11">
            <v>141.92653719909703</v>
          </cell>
          <cell r="H11">
            <v>5.2141534604278172</v>
          </cell>
          <cell r="I11">
            <v>11.209035623874897</v>
          </cell>
          <cell r="M11">
            <v>94.200856120312338</v>
          </cell>
          <cell r="N11">
            <v>108.64578357742508</v>
          </cell>
          <cell r="O11">
            <v>102.89074890624056</v>
          </cell>
          <cell r="P11">
            <v>103.93468602005441</v>
          </cell>
          <cell r="Q11">
            <v>104.94501408502833</v>
          </cell>
          <cell r="R11">
            <v>-1.0151595620669696</v>
          </cell>
          <cell r="S11">
            <v>11.28273353149185</v>
          </cell>
          <cell r="T11">
            <v>-11.233879500082489</v>
          </cell>
          <cell r="U11">
            <v>-2.6556512377336694</v>
          </cell>
          <cell r="V11">
            <v>0.52213024369456296</v>
          </cell>
          <cell r="W11">
            <v>2.4802610031770573</v>
          </cell>
          <cell r="X11">
            <v>29.505755684043006</v>
          </cell>
          <cell r="Y11">
            <v>5.9550271110470678</v>
          </cell>
          <cell r="Z11">
            <v>62.058956201732876</v>
          </cell>
          <cell r="AA11">
            <v>107.77133438791989</v>
          </cell>
          <cell r="AB11">
            <v>-2.4022088016456666</v>
          </cell>
          <cell r="AC11">
            <v>-1.9333550047641035</v>
          </cell>
          <cell r="AD11">
            <v>0.58382926285287517</v>
          </cell>
          <cell r="AE11">
            <v>80.624470867533432</v>
          </cell>
          <cell r="AF11">
            <v>95.152117629852455</v>
          </cell>
          <cell r="AG11">
            <v>109.59024810098343</v>
          </cell>
          <cell r="AH11">
            <v>108.47746983153529</v>
          </cell>
          <cell r="AI11">
            <v>103.85088600597695</v>
          </cell>
          <cell r="AJ11">
            <v>-7.4769709543568315</v>
          </cell>
          <cell r="AK11">
            <v>-2.0109566338808116</v>
          </cell>
          <cell r="AL11">
            <v>-8.5041709611965892</v>
          </cell>
          <cell r="AM11">
            <v>-2.6363141784203181</v>
          </cell>
          <cell r="AN11">
            <v>-3.1863616017815732</v>
          </cell>
          <cell r="AO11">
            <v>69.481466135392694</v>
          </cell>
          <cell r="AP11">
            <v>66.42658260910504</v>
          </cell>
          <cell r="AQ11">
            <v>4.3966883489977917</v>
          </cell>
          <cell r="AR11">
            <v>-1.1911737984143356</v>
          </cell>
          <cell r="AS11">
            <v>30.660598215807418</v>
          </cell>
          <cell r="AT11">
            <v>28.792901065968689</v>
          </cell>
          <cell r="AU11">
            <v>40.006885418082916</v>
          </cell>
          <cell r="AV11">
            <v>25.646632585072147</v>
          </cell>
          <cell r="AW11">
            <v>118.83110319394163</v>
          </cell>
          <cell r="AX11">
            <v>102.32641828676191</v>
          </cell>
          <cell r="AY11">
            <v>2.9963168320038092</v>
          </cell>
          <cell r="AZ11">
            <v>70.717503970307774</v>
          </cell>
        </row>
        <row r="12">
          <cell r="A12">
            <v>2011</v>
          </cell>
          <cell r="D12">
            <v>153.48852272994631</v>
          </cell>
          <cell r="E12">
            <v>156.18437961703924</v>
          </cell>
          <cell r="H12">
            <v>10.045931296090949</v>
          </cell>
          <cell r="I12">
            <v>10.454267271285179</v>
          </cell>
          <cell r="M12">
            <v>106.25840703514541</v>
          </cell>
          <cell r="N12">
            <v>112.25768904675026</v>
          </cell>
          <cell r="O12">
            <v>96.218448119610287</v>
          </cell>
          <cell r="P12">
            <v>106.00029518681961</v>
          </cell>
          <cell r="Q12">
            <v>107.19668708517899</v>
          </cell>
          <cell r="R12">
            <v>12.799831563561703</v>
          </cell>
          <cell r="S12">
            <v>3.3244782727819278</v>
          </cell>
          <cell r="T12">
            <v>-6.4848403355586619</v>
          </cell>
          <cell r="U12">
            <v>1.9874107921648232</v>
          </cell>
          <cell r="V12">
            <v>2.1455740606469487</v>
          </cell>
          <cell r="W12">
            <v>2.7389637384183949</v>
          </cell>
          <cell r="X12">
            <v>29.846293783495963</v>
          </cell>
          <cell r="Y12">
            <v>5.4518790091189224</v>
          </cell>
          <cell r="Z12">
            <v>61.962863468966724</v>
          </cell>
          <cell r="AA12">
            <v>109.03500802324405</v>
          </cell>
          <cell r="AB12">
            <v>1.1725507923800782</v>
          </cell>
          <cell r="AC12">
            <v>1.3034608662859215</v>
          </cell>
          <cell r="AD12">
            <v>0.77247277029779404</v>
          </cell>
          <cell r="AE12">
            <v>77.328888793707733</v>
          </cell>
          <cell r="AF12">
            <v>96.135427355061665</v>
          </cell>
          <cell r="AG12">
            <v>101.81154296069039</v>
          </cell>
          <cell r="AH12">
            <v>110.12910877915424</v>
          </cell>
          <cell r="AI12">
            <v>104.35179938593984</v>
          </cell>
          <cell r="AJ12">
            <v>-4.087570483706326</v>
          </cell>
          <cell r="AK12">
            <v>1.0334081360483527</v>
          </cell>
          <cell r="AL12">
            <v>-7.0979902638100389</v>
          </cell>
          <cell r="AM12">
            <v>1.5225640404260332</v>
          </cell>
          <cell r="AN12">
            <v>0.48233905287438095</v>
          </cell>
          <cell r="AO12">
            <v>69.847576347789598</v>
          </cell>
          <cell r="AP12">
            <v>66.690303594145405</v>
          </cell>
          <cell r="AQ12">
            <v>4.520232367009136</v>
          </cell>
          <cell r="AR12">
            <v>3.3385131840151461</v>
          </cell>
          <cell r="AS12">
            <v>31.108957359105116</v>
          </cell>
          <cell r="AT12">
            <v>29.633948394682641</v>
          </cell>
          <cell r="AU12">
            <v>44.365401826691283</v>
          </cell>
          <cell r="AV12">
            <v>29.096030700091905</v>
          </cell>
          <cell r="AW12">
            <v>120.1203713163206</v>
          </cell>
          <cell r="AX12">
            <v>102.9532245495662</v>
          </cell>
          <cell r="AY12">
            <v>0.96174630435446051</v>
          </cell>
          <cell r="AZ12">
            <v>71.397626951273935</v>
          </cell>
        </row>
        <row r="13">
          <cell r="A13">
            <v>2012</v>
          </cell>
          <cell r="D13">
            <v>157.74600992013475</v>
          </cell>
          <cell r="E13">
            <v>144.92162628887701</v>
          </cell>
          <cell r="H13">
            <v>-7.2111906169991418</v>
          </cell>
          <cell r="I13">
            <v>2.7738146895056381</v>
          </cell>
          <cell r="M13">
            <v>103.8497235791482</v>
          </cell>
          <cell r="N13">
            <v>109.03621646701374</v>
          </cell>
          <cell r="O13">
            <v>86.486470207164004</v>
          </cell>
          <cell r="P13">
            <v>104.81317305008028</v>
          </cell>
          <cell r="Q13">
            <v>104.87699917835516</v>
          </cell>
          <cell r="R13">
            <v>-2.2668168319147974</v>
          </cell>
          <cell r="S13">
            <v>-2.8697121837194639</v>
          </cell>
          <cell r="T13">
            <v>-10.114461522335471</v>
          </cell>
          <cell r="U13">
            <v>-1.1199234253518875</v>
          </cell>
          <cell r="V13">
            <v>-2.1639548477655923</v>
          </cell>
          <cell r="W13">
            <v>2.7360840712751857</v>
          </cell>
          <cell r="X13">
            <v>29.630992349796752</v>
          </cell>
          <cell r="Y13">
            <v>5.0088398369661471</v>
          </cell>
          <cell r="Z13">
            <v>62.624083741961925</v>
          </cell>
          <cell r="AA13">
            <v>109.52619648901445</v>
          </cell>
          <cell r="AB13">
            <v>0.45048693504539106</v>
          </cell>
          <cell r="AC13">
            <v>1.9551202581332694</v>
          </cell>
          <cell r="AD13">
            <v>0.32843622524518779</v>
          </cell>
          <cell r="AE13">
            <v>78.226536821646278</v>
          </cell>
          <cell r="AF13">
            <v>94.825748279077544</v>
          </cell>
          <cell r="AG13">
            <v>95.252226523472572</v>
          </cell>
          <cell r="AH13">
            <v>108.9642667165955</v>
          </cell>
          <cell r="AI13">
            <v>102.80401453447365</v>
          </cell>
          <cell r="AJ13">
            <v>1.1608184753995721</v>
          </cell>
          <cell r="AK13">
            <v>-1.3623272003015385</v>
          </cell>
          <cell r="AL13">
            <v>-6.4426058641998569</v>
          </cell>
          <cell r="AM13">
            <v>-1.0577058830963826</v>
          </cell>
          <cell r="AN13">
            <v>-1.4832373380949337</v>
          </cell>
          <cell r="AO13">
            <v>70.980056245371117</v>
          </cell>
          <cell r="AP13">
            <v>66.771433124283618</v>
          </cell>
          <cell r="AQ13">
            <v>5.9293037279918339</v>
          </cell>
          <cell r="AR13">
            <v>-2.0721742780494434</v>
          </cell>
          <cell r="AS13">
            <v>30.254568209938121</v>
          </cell>
          <cell r="AT13">
            <v>29.165901367940869</v>
          </cell>
          <cell r="AU13">
            <v>46.960080940155692</v>
          </cell>
          <cell r="AV13">
            <v>28.206673407010808</v>
          </cell>
          <cell r="AW13">
            <v>120.40630356605128</v>
          </cell>
          <cell r="AX13">
            <v>102.55132119282806</v>
          </cell>
          <cell r="AY13">
            <v>-2.6027168832955083</v>
          </cell>
          <cell r="AZ13">
            <v>69.53934886034078</v>
          </cell>
        </row>
        <row r="14">
          <cell r="A14">
            <v>2013</v>
          </cell>
          <cell r="D14">
            <v>163.99368231418254</v>
          </cell>
          <cell r="E14">
            <v>150.34144837529317</v>
          </cell>
          <cell r="H14">
            <v>3.7398297446736173</v>
          </cell>
          <cell r="I14">
            <v>3.9605898096635839</v>
          </cell>
          <cell r="M14">
            <v>102.16850830226112</v>
          </cell>
          <cell r="N14">
            <v>109.06735446226259</v>
          </cell>
          <cell r="O14">
            <v>84.723681543739715</v>
          </cell>
          <cell r="P14">
            <v>103.54001057892125</v>
          </cell>
          <cell r="Q14">
            <v>103.93455697562449</v>
          </cell>
          <cell r="R14">
            <v>-1.6188923946492406</v>
          </cell>
          <cell r="S14">
            <v>2.8557479576774014E-2</v>
          </cell>
          <cell r="T14">
            <v>-2.0382247757386951</v>
          </cell>
          <cell r="U14">
            <v>-1.2146970023994008</v>
          </cell>
          <cell r="V14">
            <v>-0.8986166748802038</v>
          </cell>
          <cell r="W14">
            <v>2.7161980226887499</v>
          </cell>
          <cell r="X14">
            <v>29.908214416289137</v>
          </cell>
          <cell r="Y14">
            <v>4.9512411005753254</v>
          </cell>
          <cell r="Z14">
            <v>62.424346460446792</v>
          </cell>
          <cell r="AA14">
            <v>109.05193526368082</v>
          </cell>
          <cell r="AB14">
            <v>-0.43301168171324678</v>
          </cell>
          <cell r="AC14">
            <v>0.72513284586421811</v>
          </cell>
          <cell r="AD14">
            <v>0.19245529697955455</v>
          </cell>
          <cell r="AE14">
            <v>74.08356677428938</v>
          </cell>
          <cell r="AF14">
            <v>94.429712336624178</v>
          </cell>
          <cell r="AG14">
            <v>89.620520188112664</v>
          </cell>
          <cell r="AH14">
            <v>109.45982644402937</v>
          </cell>
          <cell r="AI14">
            <v>102.36966298457277</v>
          </cell>
          <cell r="AJ14">
            <v>-5.2961184473789498</v>
          </cell>
          <cell r="AK14">
            <v>-0.41764599767545318</v>
          </cell>
          <cell r="AL14">
            <v>-5.9124143769721975</v>
          </cell>
          <cell r="AM14">
            <v>0.45479104514396518</v>
          </cell>
          <cell r="AN14">
            <v>-0.42250446334003433</v>
          </cell>
          <cell r="AO14">
            <v>71.357424803396867</v>
          </cell>
          <cell r="AP14">
            <v>66.354602072330223</v>
          </cell>
          <cell r="AQ14">
            <v>7.0109350846816021</v>
          </cell>
          <cell r="AR14">
            <v>1.4728565107679392</v>
          </cell>
          <cell r="AS14">
            <v>29.813902805430359</v>
          </cell>
          <cell r="AT14">
            <v>29.180546227698887</v>
          </cell>
          <cell r="AU14">
            <v>48.424023212441057</v>
          </cell>
          <cell r="AV14">
            <v>28.54351052376402</v>
          </cell>
          <cell r="AW14">
            <v>121.24757795780332</v>
          </cell>
          <cell r="AX14">
            <v>101.98391936861924</v>
          </cell>
          <cell r="AY14">
            <v>-0.46762988519704063</v>
          </cell>
          <cell r="AZ14">
            <v>69.214162083098401</v>
          </cell>
        </row>
        <row r="15">
          <cell r="A15">
            <v>2014</v>
          </cell>
          <cell r="D15">
            <v>170.78496037364383</v>
          </cell>
          <cell r="E15">
            <v>168.99143028103333</v>
          </cell>
          <cell r="H15">
            <v>12.405083300238484</v>
          </cell>
          <cell r="I15">
            <v>4.1411827355949171</v>
          </cell>
          <cell r="M15">
            <v>109.95562232645362</v>
          </cell>
          <cell r="N15">
            <v>109.84014403056318</v>
          </cell>
          <cell r="O15">
            <v>73.528818291091355</v>
          </cell>
          <cell r="P15">
            <v>105.34897489269008</v>
          </cell>
          <cell r="Q15">
            <v>104.82354696242828</v>
          </cell>
          <cell r="R15">
            <v>7.6218339227922094</v>
          </cell>
          <cell r="S15">
            <v>0.70854342448360974</v>
          </cell>
          <cell r="T15">
            <v>-13.213381487522891</v>
          </cell>
          <cell r="U15">
            <v>1.747116214934108</v>
          </cell>
          <cell r="V15">
            <v>0.85533629302165792</v>
          </cell>
          <cell r="W15">
            <v>2.8984307944789576</v>
          </cell>
          <cell r="X15">
            <v>29.86468362507485</v>
          </cell>
          <cell r="Y15">
            <v>4.2605725026833285</v>
          </cell>
          <cell r="Z15">
            <v>62.976313077762846</v>
          </cell>
          <cell r="AA15">
            <v>109.42547303133536</v>
          </cell>
          <cell r="AB15">
            <v>0.3425319933583415</v>
          </cell>
          <cell r="AC15">
            <v>0.85423819177383731</v>
          </cell>
          <cell r="AD15">
            <v>0.36605965100229287</v>
          </cell>
          <cell r="AE15">
            <v>75.926526076137435</v>
          </cell>
          <cell r="AF15">
            <v>93.182644930419755</v>
          </cell>
          <cell r="AG15">
            <v>86.400045466977829</v>
          </cell>
          <cell r="AH15">
            <v>109.77108478128721</v>
          </cell>
          <cell r="AI15">
            <v>102.05321874829825</v>
          </cell>
          <cell r="AJ15">
            <v>2.4876762581680367</v>
          </cell>
          <cell r="AK15">
            <v>-1.3206303136441222</v>
          </cell>
          <cell r="AL15">
            <v>-3.5934568493633856</v>
          </cell>
          <cell r="AM15">
            <v>0.28435851523755939</v>
          </cell>
          <cell r="AN15">
            <v>-0.30911915410154478</v>
          </cell>
          <cell r="AO15">
            <v>71.704505914629763</v>
          </cell>
          <cell r="AP15">
            <v>66.339047328365112</v>
          </cell>
          <cell r="AQ15">
            <v>7.4827355935660229</v>
          </cell>
          <cell r="AR15">
            <v>9.652525656542732E-2</v>
          </cell>
          <cell r="AS15">
            <v>30.00399869693851</v>
          </cell>
          <cell r="AT15">
            <v>29.604652617627796</v>
          </cell>
          <cell r="AU15">
            <v>49.584854422773944</v>
          </cell>
          <cell r="AV15">
            <v>30.75586318855612</v>
          </cell>
          <cell r="AW15">
            <v>122.08375791540841</v>
          </cell>
          <cell r="AX15">
            <v>102.87482597152155</v>
          </cell>
          <cell r="AY15">
            <v>0.51105377697391319</v>
          </cell>
          <cell r="AZ15">
            <v>69.567883672624916</v>
          </cell>
        </row>
        <row r="16">
          <cell r="A16">
            <v>2015</v>
          </cell>
          <cell r="D16">
            <v>180.52694072611644</v>
          </cell>
          <cell r="E16">
            <v>186.30490639616255</v>
          </cell>
          <cell r="H16">
            <v>10.245179939797456</v>
          </cell>
          <cell r="I16">
            <v>5.7042378504284175</v>
          </cell>
          <cell r="M16">
            <v>104.75974001693737</v>
          </cell>
          <cell r="N16">
            <v>112.32011451523127</v>
          </cell>
          <cell r="O16">
            <v>68.471570723188009</v>
          </cell>
          <cell r="P16">
            <v>106.63790136294629</v>
          </cell>
          <cell r="Q16">
            <v>105.88728281086354</v>
          </cell>
          <cell r="R16">
            <v>-4.7254357708875538</v>
          </cell>
          <cell r="S16">
            <v>2.2577997384799708</v>
          </cell>
          <cell r="T16">
            <v>-6.8779122056366271</v>
          </cell>
          <cell r="U16">
            <v>1.2234826884353955</v>
          </cell>
          <cell r="V16">
            <v>1.0147871153573185</v>
          </cell>
          <cell r="W16">
            <v>2.7337258116167447</v>
          </cell>
          <cell r="X16">
            <v>30.23217614564156</v>
          </cell>
          <cell r="Y16">
            <v>3.9276765113214678</v>
          </cell>
          <cell r="Z16">
            <v>63.106421531420217</v>
          </cell>
          <cell r="AA16">
            <v>109.03847414527661</v>
          </cell>
          <cell r="AB16">
            <v>-0.35366434828928428</v>
          </cell>
          <cell r="AC16">
            <v>-1.1560324455257676</v>
          </cell>
          <cell r="AD16">
            <v>-4.1713667581011471E-2</v>
          </cell>
          <cell r="AE16">
            <v>78.978151721434614</v>
          </cell>
          <cell r="AF16">
            <v>94.607205910137765</v>
          </cell>
          <cell r="AG16">
            <v>82.011673893911421</v>
          </cell>
          <cell r="AH16">
            <v>110.03151445962992</v>
          </cell>
          <cell r="AI16">
            <v>102.36672600419369</v>
          </cell>
          <cell r="AJ16">
            <v>4.0191824952416022</v>
          </cell>
          <cell r="AK16">
            <v>1.5287835849494558</v>
          </cell>
          <cell r="AL16">
            <v>-5.0791310922905115</v>
          </cell>
          <cell r="AM16">
            <v>0.23724797733537528</v>
          </cell>
          <cell r="AN16">
            <v>0.30719977257029907</v>
          </cell>
          <cell r="AO16">
            <v>70.905155702300149</v>
          </cell>
          <cell r="AP16">
            <v>66.132015858229636</v>
          </cell>
          <cell r="AQ16">
            <v>6.7317246493482825</v>
          </cell>
          <cell r="AR16">
            <v>0.92577065007934944</v>
          </cell>
          <cell r="AS16">
            <v>30.287661112487676</v>
          </cell>
          <cell r="AT16">
            <v>30.287661112487676</v>
          </cell>
          <cell r="AU16">
            <v>50.982589208619153</v>
          </cell>
          <cell r="AV16">
            <v>32.233150459783111</v>
          </cell>
          <cell r="AW16">
            <v>122.59097986928943</v>
          </cell>
          <cell r="AX16">
            <v>104.83942196458723</v>
          </cell>
          <cell r="AY16">
            <v>1.3733083657282874</v>
          </cell>
          <cell r="AZ16">
            <v>70.523265238961201</v>
          </cell>
        </row>
        <row r="17">
          <cell r="A17">
            <v>2016</v>
          </cell>
          <cell r="D17">
            <v>187.00821997943049</v>
          </cell>
          <cell r="E17">
            <v>204.56576642112708</v>
          </cell>
          <cell r="H17">
            <v>9.8015990980582437</v>
          </cell>
          <cell r="I17">
            <v>3.5902005690923833</v>
          </cell>
          <cell r="M17">
            <v>111.05155910423558</v>
          </cell>
          <cell r="N17">
            <v>114.61296077380828</v>
          </cell>
          <cell r="O17">
            <v>71.327655039452893</v>
          </cell>
          <cell r="P17">
            <v>107.41541728473314</v>
          </cell>
          <cell r="Q17">
            <v>107.37529768835186</v>
          </cell>
          <cell r="R17">
            <v>6.0059514144278792</v>
          </cell>
          <cell r="S17">
            <v>2.0413496446944013</v>
          </cell>
          <cell r="T17">
            <v>4.1711973102110722</v>
          </cell>
          <cell r="U17">
            <v>0.72911780131581505</v>
          </cell>
          <cell r="V17">
            <v>1.4052819545348205</v>
          </cell>
          <cell r="W17">
            <v>2.8577525744323675</v>
          </cell>
          <cell r="X17">
            <v>30.421808382531125</v>
          </cell>
          <cell r="Y17">
            <v>4.0348072304063347</v>
          </cell>
          <cell r="Z17">
            <v>62.68563181263017</v>
          </cell>
          <cell r="AA17">
            <v>111.69888871134413</v>
          </cell>
          <cell r="AB17">
            <v>2.439886092429111</v>
          </cell>
          <cell r="AC17">
            <v>1.6291991387087812</v>
          </cell>
          <cell r="AD17">
            <v>-0.26950532186575948</v>
          </cell>
          <cell r="AE17">
            <v>80.763260526408075</v>
          </cell>
          <cell r="AF17">
            <v>94.293073769230531</v>
          </cell>
          <cell r="AG17">
            <v>81.290313333275549</v>
          </cell>
          <cell r="AH17">
            <v>110.3476037089351</v>
          </cell>
          <cell r="AI17">
            <v>102.49740925917168</v>
          </cell>
          <cell r="AJ17">
            <v>2.2602564963406069</v>
          </cell>
          <cell r="AK17">
            <v>-0.33203828174104277</v>
          </cell>
          <cell r="AL17">
            <v>-0.87958277936017737</v>
          </cell>
          <cell r="AM17">
            <v>0.28727156111365559</v>
          </cell>
          <cell r="AN17">
            <v>0.12766184880488307</v>
          </cell>
          <cell r="AO17">
            <v>72.255073155774951</v>
          </cell>
          <cell r="AP17">
            <v>67.928632996794619</v>
          </cell>
          <cell r="AQ17">
            <v>5.9877320304595747</v>
          </cell>
          <cell r="AR17">
            <v>1.4340735820575157</v>
          </cell>
          <cell r="AS17">
            <v>30.671610504048303</v>
          </cell>
          <cell r="AT17">
            <v>31.005656394638198</v>
          </cell>
          <cell r="AU17">
            <v>51.135127934570285</v>
          </cell>
          <cell r="AV17">
            <v>33.1884624634883</v>
          </cell>
          <cell r="AW17">
            <v>122.40402541927995</v>
          </cell>
          <cell r="AX17">
            <v>104.03937181716925</v>
          </cell>
          <cell r="AY17">
            <v>-1.0099622103843298</v>
          </cell>
          <cell r="AZ17">
            <v>69.811006910518586</v>
          </cell>
        </row>
        <row r="18">
          <cell r="A18">
            <v>2017</v>
          </cell>
          <cell r="D18">
            <v>195.07835715333428</v>
          </cell>
          <cell r="E18">
            <v>207.73147191519968</v>
          </cell>
          <cell r="H18">
            <v>1.5475245684830385</v>
          </cell>
          <cell r="I18">
            <v>4.3153916842753937</v>
          </cell>
          <cell r="M18">
            <v>109.05618985561294</v>
          </cell>
          <cell r="N18">
            <v>120.03722901839573</v>
          </cell>
          <cell r="O18">
            <v>70.558481946120864</v>
          </cell>
          <cell r="P18">
            <v>109.40120001688129</v>
          </cell>
          <cell r="Q18">
            <v>110.06373415198516</v>
          </cell>
          <cell r="R18">
            <v>-1.7967953486810018</v>
          </cell>
          <cell r="S18">
            <v>4.7326831171322636</v>
          </cell>
          <cell r="T18">
            <v>-1.0783658777322458</v>
          </cell>
          <cell r="U18">
            <v>1.8486943330344285</v>
          </cell>
          <cell r="V18">
            <v>2.5037755624541136</v>
          </cell>
          <cell r="W18">
            <v>2.7378548679782555</v>
          </cell>
          <cell r="X18">
            <v>31.08331961134904</v>
          </cell>
          <cell r="Y18">
            <v>3.8938051053246499</v>
          </cell>
          <cell r="Z18">
            <v>62.285020415348043</v>
          </cell>
          <cell r="AA18">
            <v>113.500046966799</v>
          </cell>
          <cell r="AB18">
            <v>1.6125122427220306</v>
          </cell>
          <cell r="AC18">
            <v>0.8377801834613896</v>
          </cell>
          <cell r="AD18">
            <v>0.19527938861181315</v>
          </cell>
          <cell r="AE18">
            <v>81.564864807451713</v>
          </cell>
          <cell r="AF18">
            <v>96.715689695343755</v>
          </cell>
          <cell r="AG18">
            <v>80.733052956972003</v>
          </cell>
          <cell r="AH18">
            <v>111.75043800474491</v>
          </cell>
          <cell r="AI18">
            <v>103.9843685924554</v>
          </cell>
          <cell r="AJ18">
            <v>0.99253580875617864</v>
          </cell>
          <cell r="AK18">
            <v>2.5692405913527061</v>
          </cell>
          <cell r="AL18">
            <v>-0.68551879486413725</v>
          </cell>
          <cell r="AM18">
            <v>1.2712865967711373</v>
          </cell>
          <cell r="AN18">
            <v>1.450728700394599</v>
          </cell>
          <cell r="AO18">
            <v>72.718407778102232</v>
          </cell>
          <cell r="AP18">
            <v>68.889463596851769</v>
          </cell>
          <cell r="AQ18">
            <v>5.2654400697748507</v>
          </cell>
          <cell r="AR18">
            <v>3.0557893708329065</v>
          </cell>
          <cell r="AS18">
            <v>31.396581179718289</v>
          </cell>
          <cell r="AT18">
            <v>31.886028275956129</v>
          </cell>
          <cell r="AU18">
            <v>52.721123475298327</v>
          </cell>
          <cell r="AV18">
            <v>33.810941581320236</v>
          </cell>
          <cell r="AW18">
            <v>122.81670601179124</v>
          </cell>
          <cell r="AX18">
            <v>104.37881287096725</v>
          </cell>
          <cell r="AY18">
            <v>0.87711965786565482</v>
          </cell>
          <cell r="AZ18">
            <v>70.423332975484698</v>
          </cell>
        </row>
        <row r="19">
          <cell r="A19">
            <v>2018</v>
          </cell>
          <cell r="D19">
            <v>204.71975301160791</v>
          </cell>
          <cell r="E19">
            <v>200.17934906918379</v>
          </cell>
          <cell r="H19">
            <v>-3.635521751417059</v>
          </cell>
          <cell r="I19">
            <v>4.9423195883771864</v>
          </cell>
          <cell r="M19">
            <v>104.71725256475935</v>
          </cell>
          <cell r="N19">
            <v>127.22675991328585</v>
          </cell>
          <cell r="O19">
            <v>73.460095359300851</v>
          </cell>
          <cell r="P19">
            <v>110.00721719821121</v>
          </cell>
          <cell r="Q19">
            <v>112.54889572595935</v>
          </cell>
          <cell r="R19">
            <v>-3.9786254192432535</v>
          </cell>
          <cell r="S19">
            <v>5.989417577931877</v>
          </cell>
          <cell r="T19">
            <v>4.1123523822347519</v>
          </cell>
          <cell r="U19">
            <v>0.55394015900778193</v>
          </cell>
          <cell r="V19">
            <v>2.2579295470226857</v>
          </cell>
          <cell r="W19">
            <v>2.5708772805242335</v>
          </cell>
          <cell r="X19">
            <v>32.217579180308306</v>
          </cell>
          <cell r="Y19">
            <v>3.9644183197244081</v>
          </cell>
          <cell r="Z19">
            <v>61.247125219443063</v>
          </cell>
          <cell r="AA19">
            <v>115.39337722953695</v>
          </cell>
          <cell r="AB19">
            <v>1.6681316997972484</v>
          </cell>
          <cell r="AC19">
            <v>1.0638594084959818</v>
          </cell>
          <cell r="AD19">
            <v>0.63607205676663447</v>
          </cell>
          <cell r="AE19">
            <v>98.209693960220562</v>
          </cell>
          <cell r="AF19">
            <v>97.943826128628316</v>
          </cell>
          <cell r="AG19">
            <v>80.444682351857125</v>
          </cell>
          <cell r="AH19">
            <v>113.56078298030056</v>
          </cell>
          <cell r="AI19">
            <v>106.11793568262595</v>
          </cell>
          <cell r="AJ19">
            <v>20.406861694752898</v>
          </cell>
          <cell r="AK19">
            <v>1.2698419844321185</v>
          </cell>
          <cell r="AL19">
            <v>-0.35719026415186317</v>
          </cell>
          <cell r="AM19">
            <v>1.619989154296464</v>
          </cell>
          <cell r="AN19">
            <v>2.0518152093923048</v>
          </cell>
          <cell r="AO19">
            <v>73.027521741411746</v>
          </cell>
          <cell r="AP19">
            <v>69.59595018516211</v>
          </cell>
          <cell r="AQ19">
            <v>4.699011378752151</v>
          </cell>
          <cell r="AR19">
            <v>1.5473629271691269</v>
          </cell>
          <cell r="AS19">
            <v>32.047158923509429</v>
          </cell>
          <cell r="AT19">
            <v>32.817165264470212</v>
          </cell>
          <cell r="AU19">
            <v>54.667410477547932</v>
          </cell>
          <cell r="AV19">
            <v>32.36861665795066</v>
          </cell>
          <cell r="AW19">
            <v>123.61789621247517</v>
          </cell>
          <cell r="AX19">
            <v>104.76272369433875</v>
          </cell>
          <cell r="AY19">
            <v>0.58012067042498838</v>
          </cell>
          <cell r="AZ19">
            <v>70.831873286877709</v>
          </cell>
        </row>
        <row r="20">
          <cell r="A20">
            <v>2019</v>
          </cell>
          <cell r="D20">
            <v>213.27073006663991</v>
          </cell>
          <cell r="E20">
            <v>203.17940292124766</v>
          </cell>
          <cell r="H20">
            <v>1.4986829890365039</v>
          </cell>
          <cell r="I20">
            <v>4.1769184112620206</v>
          </cell>
          <cell r="M20">
            <v>103.96938652014893</v>
          </cell>
          <cell r="N20">
            <v>126.3371039609147</v>
          </cell>
          <cell r="O20">
            <v>77.050899415520178</v>
          </cell>
          <cell r="P20">
            <v>111.35970544022246</v>
          </cell>
          <cell r="Q20">
            <v>113.34027459565627</v>
          </cell>
          <cell r="R20">
            <v>-0.71417653375496215</v>
          </cell>
          <cell r="S20">
            <v>-0.69926794722864338</v>
          </cell>
          <cell r="T20">
            <v>4.88810154500392</v>
          </cell>
          <cell r="U20">
            <v>1.2294540998835979</v>
          </cell>
          <cell r="V20">
            <v>0.7031422783781105</v>
          </cell>
          <cell r="W20">
            <v>2.5346941719247034</v>
          </cell>
          <cell r="X20">
            <v>31.768911328794196</v>
          </cell>
          <cell r="Y20">
            <v>4.1291691786206357</v>
          </cell>
          <cell r="Z20">
            <v>61.567225320660469</v>
          </cell>
          <cell r="AA20">
            <v>115.76947566302979</v>
          </cell>
          <cell r="AB20">
            <v>0.32592722608744129</v>
          </cell>
          <cell r="AC20">
            <v>0.27079519956347831</v>
          </cell>
          <cell r="AD20">
            <v>0.43376229574654257</v>
          </cell>
          <cell r="AE20">
            <v>102.44918801929516</v>
          </cell>
          <cell r="AF20">
            <v>96.462474955675674</v>
          </cell>
          <cell r="AG20">
            <v>79.725111269771901</v>
          </cell>
          <cell r="AH20">
            <v>113.29454126023829</v>
          </cell>
          <cell r="AI20">
            <v>105.69164661454262</v>
          </cell>
          <cell r="AJ20">
            <v>4.3167775889738413</v>
          </cell>
          <cell r="AK20">
            <v>-1.512449769939761</v>
          </cell>
          <cell r="AL20">
            <v>-0.89449179367493414</v>
          </cell>
          <cell r="AM20">
            <v>-0.23444864774176954</v>
          </cell>
          <cell r="AN20">
            <v>-0.40171255249278337</v>
          </cell>
          <cell r="AO20">
            <v>72.909024904415844</v>
          </cell>
          <cell r="AP20">
            <v>69.521225471433766</v>
          </cell>
          <cell r="AQ20">
            <v>4.6466119076801453</v>
          </cell>
          <cell r="AR20">
            <v>0.2827780223162879</v>
          </cell>
          <cell r="AS20">
            <v>32.213570797888167</v>
          </cell>
          <cell r="AT20">
            <v>33.271686088156514</v>
          </cell>
          <cell r="AU20">
            <v>56.433118689365529</v>
          </cell>
          <cell r="AV20">
            <v>32.269673230742917</v>
          </cell>
          <cell r="AW20">
            <v>123.33028393455429</v>
          </cell>
          <cell r="AX20">
            <v>105.31551741928699</v>
          </cell>
          <cell r="AY20">
            <v>0.37598959981761659</v>
          </cell>
          <cell r="AZ20">
            <v>71.098193763792366</v>
          </cell>
        </row>
        <row r="21">
          <cell r="A21">
            <v>2020</v>
          </cell>
          <cell r="D21">
            <v>205.68883294491431</v>
          </cell>
          <cell r="E21">
            <v>204.05072127229568</v>
          </cell>
          <cell r="H21">
            <v>0.42884187005203245</v>
          </cell>
          <cell r="I21">
            <v>-3.5550575174364107</v>
          </cell>
          <cell r="M21">
            <v>98.682339056303263</v>
          </cell>
          <cell r="N21">
            <v>112.22234971561451</v>
          </cell>
          <cell r="O21">
            <v>71.223192375619419</v>
          </cell>
          <cell r="P21">
            <v>101.60391555755163</v>
          </cell>
          <cell r="Q21">
            <v>102.70421564981162</v>
          </cell>
          <cell r="R21">
            <v>-5.0851963648174898</v>
          </cell>
          <cell r="S21">
            <v>-11.172295234555085</v>
          </cell>
          <cell r="T21">
            <v>-7.5634510227753466</v>
          </cell>
          <cell r="U21">
            <v>-8.7606103519263563</v>
          </cell>
          <cell r="V21">
            <v>-9.384183145654978</v>
          </cell>
          <cell r="W21">
            <v>2.6549448866104766</v>
          </cell>
          <cell r="X21">
            <v>31.142018846110709</v>
          </cell>
          <cell r="Y21">
            <v>4.2121360515717852</v>
          </cell>
          <cell r="Z21">
            <v>61.990900215707036</v>
          </cell>
          <cell r="AA21">
            <v>112.81181379181983</v>
          </cell>
          <cell r="AB21">
            <v>-2.5547855808026876</v>
          </cell>
          <cell r="AC21">
            <v>-1.825045083870025</v>
          </cell>
          <cell r="AD21">
            <v>0.16553134209931208</v>
          </cell>
          <cell r="AE21">
            <v>106.6801200988929</v>
          </cell>
          <cell r="AF21">
            <v>86.188351369631079</v>
          </cell>
          <cell r="AG21">
            <v>71.249409484220649</v>
          </cell>
          <cell r="AH21">
            <v>101.42612127827289</v>
          </cell>
          <cell r="AI21">
            <v>95.216273326934669</v>
          </cell>
          <cell r="AJ21">
            <v>4.1297858591137659</v>
          </cell>
          <cell r="AK21">
            <v>-10.650901908504352</v>
          </cell>
          <cell r="AL21">
            <v>-10.631157047710316</v>
          </cell>
          <cell r="AM21">
            <v>-10.475720939373034</v>
          </cell>
          <cell r="AN21">
            <v>-9.9112594260279074</v>
          </cell>
          <cell r="AO21">
            <v>71.460113444849284</v>
          </cell>
          <cell r="AP21">
            <v>67.63315316136017</v>
          </cell>
          <cell r="AQ21">
            <v>5.355379524330921</v>
          </cell>
          <cell r="AR21">
            <v>-3.9037917627409824</v>
          </cell>
          <cell r="AS21">
            <v>29.28505462643173</v>
          </cell>
          <cell r="AT21">
            <v>30.817519748963552</v>
          </cell>
          <cell r="AU21">
            <v>58.686010926971193</v>
          </cell>
          <cell r="AV21">
            <v>33.699101572160629</v>
          </cell>
          <cell r="AW21">
            <v>122.24517100398116</v>
          </cell>
          <cell r="AX21">
            <v>103.93921401002446</v>
          </cell>
          <cell r="AY21">
            <v>-7.0084483938565256</v>
          </cell>
          <cell r="AZ21">
            <v>66.115313544892857</v>
          </cell>
        </row>
        <row r="22">
          <cell r="A22">
            <v>2021</v>
          </cell>
          <cell r="D22">
            <v>223.21781522657085</v>
          </cell>
          <cell r="E22">
            <v>225.34818825800144</v>
          </cell>
          <cell r="H22">
            <v>10.43733972264933</v>
          </cell>
          <cell r="I22">
            <v>8.5220874807292226</v>
          </cell>
          <cell r="M22">
            <v>97.127864421159529</v>
          </cell>
          <cell r="N22">
            <v>126.04830962307656</v>
          </cell>
          <cell r="O22">
            <v>86.624694181991714</v>
          </cell>
          <cell r="P22">
            <v>105.40771302193818</v>
          </cell>
          <cell r="Q22">
            <v>109.92077902805804</v>
          </cell>
          <cell r="R22">
            <v>-1.5752308366513645</v>
          </cell>
          <cell r="S22">
            <v>12.320148297107281</v>
          </cell>
          <cell r="T22">
            <v>21.624278964002784</v>
          </cell>
          <cell r="U22">
            <v>3.7437508618769266</v>
          </cell>
          <cell r="V22">
            <v>7.0265503052499678</v>
          </cell>
          <cell r="W22">
            <v>2.4415655448181894</v>
          </cell>
          <cell r="X22">
            <v>32.682321957403907</v>
          </cell>
          <cell r="Y22">
            <v>4.7866441430614834</v>
          </cell>
          <cell r="Z22">
            <v>60.089468354716423</v>
          </cell>
          <cell r="AA22">
            <v>113.85964855670304</v>
          </cell>
          <cell r="AB22">
            <v>0.92883425030010347</v>
          </cell>
          <cell r="AC22">
            <v>1.1027363907731846</v>
          </cell>
          <cell r="AD22">
            <v>0.16656707809299398</v>
          </cell>
          <cell r="AE22">
            <v>112.69199937874122</v>
          </cell>
          <cell r="AF22">
            <v>95.126225337801301</v>
          </cell>
          <cell r="AG22">
            <v>85.484286252256638</v>
          </cell>
          <cell r="AH22">
            <v>108.2948531884431</v>
          </cell>
          <cell r="AI22">
            <v>103.18531305337871</v>
          </cell>
          <cell r="AJ22">
            <v>5.6354260515223409</v>
          </cell>
          <cell r="AK22">
            <v>10.370164675547455</v>
          </cell>
          <cell r="AL22">
            <v>19.978939995549759</v>
          </cell>
          <cell r="AM22">
            <v>6.772152798119091</v>
          </cell>
          <cell r="AN22">
            <v>8.3694093961034888</v>
          </cell>
          <cell r="AO22">
            <v>72.127988637532653</v>
          </cell>
          <cell r="AP22">
            <v>68.147841184636121</v>
          </cell>
          <cell r="AQ22">
            <v>5.5181733583312624</v>
          </cell>
          <cell r="AR22">
            <v>4.6685881138663676</v>
          </cell>
          <cell r="AS22">
            <v>31.501934492577899</v>
          </cell>
          <cell r="AT22">
            <v>33.121162306677611</v>
          </cell>
          <cell r="AU22">
            <v>62.44973889438225</v>
          </cell>
          <cell r="AV22">
            <v>38.26342108156026</v>
          </cell>
          <cell r="AW22">
            <v>123.0728668614457</v>
          </cell>
          <cell r="AX22">
            <v>104.5123536121539</v>
          </cell>
          <cell r="AY22">
            <v>6.0415996085198875</v>
          </cell>
          <cell r="AZ22">
            <v>70.109736069192806</v>
          </cell>
        </row>
        <row r="23">
          <cell r="A23">
            <v>2022</v>
          </cell>
          <cell r="D23">
            <v>231.43921748360393</v>
          </cell>
          <cell r="E23">
            <v>236.33677587815819</v>
          </cell>
          <cell r="H23">
            <v>4.8762706747728091</v>
          </cell>
          <cell r="I23">
            <v>3.6831299727076772</v>
          </cell>
          <cell r="M23">
            <v>97.579273080563709</v>
          </cell>
          <cell r="N23">
            <v>126.36179517194572</v>
          </cell>
          <cell r="O23">
            <v>94.072629739096868</v>
          </cell>
          <cell r="P23">
            <v>108.15665816082077</v>
          </cell>
          <cell r="Q23">
            <v>112.19752955753094</v>
          </cell>
          <cell r="R23">
            <v>0.46475711382556462</v>
          </cell>
          <cell r="S23">
            <v>0.24870269962884439</v>
          </cell>
          <cell r="T23">
            <v>8.5979357588929837</v>
          </cell>
          <cell r="U23">
            <v>2.6079164987769632</v>
          </cell>
          <cell r="V23">
            <v>2.0712649142449635</v>
          </cell>
          <cell r="W23">
            <v>2.4031375494731622</v>
          </cell>
          <cell r="X23">
            <v>32.098753554136572</v>
          </cell>
          <cell r="Y23">
            <v>5.0927131508127994</v>
          </cell>
          <cell r="Z23">
            <v>60.405395745577465</v>
          </cell>
          <cell r="AA23">
            <v>114.60969790054176</v>
          </cell>
          <cell r="AB23">
            <v>0.65874904177769533</v>
          </cell>
          <cell r="AC23">
            <v>0.12010229889942714</v>
          </cell>
          <cell r="AD23">
            <v>0.12464373901019954</v>
          </cell>
          <cell r="AE23">
            <v>102.43130853925604</v>
          </cell>
          <cell r="AF23">
            <v>96.116238889514094</v>
          </cell>
          <cell r="AG23">
            <v>89.823434071945627</v>
          </cell>
          <cell r="AH23">
            <v>110.32724088514165</v>
          </cell>
          <cell r="AI23">
            <v>104.59456252858445</v>
          </cell>
          <cell r="AJ23">
            <v>-9.1050748021609955</v>
          </cell>
          <cell r="AK23">
            <v>1.040736713978907</v>
          </cell>
          <cell r="AL23">
            <v>5.0759595826589177</v>
          </cell>
          <cell r="AM23">
            <v>1.876716793883082</v>
          </cell>
          <cell r="AN23">
            <v>1.3657461837390805</v>
          </cell>
          <cell r="AO23">
            <v>72.124717065934746</v>
          </cell>
          <cell r="AP23">
            <v>68.511369303085644</v>
          </cell>
          <cell r="AQ23">
            <v>5.0098605718562021</v>
          </cell>
          <cell r="AR23">
            <v>3.7702149083988168</v>
          </cell>
          <cell r="AS23">
            <v>32.179045898806926</v>
          </cell>
          <cell r="AT23">
            <v>34.995814615981345</v>
          </cell>
          <cell r="AU23">
            <v>69.102371417736308</v>
          </cell>
          <cell r="AV23">
            <v>46.694369155334982</v>
          </cell>
          <cell r="AW23">
            <v>123.32787738491504</v>
          </cell>
          <cell r="AX23">
            <v>104.98181152829405</v>
          </cell>
          <cell r="AY23">
            <v>1.4032718327157356</v>
          </cell>
          <cell r="AZ23">
            <v>71.093566247443135</v>
          </cell>
        </row>
        <row r="24">
          <cell r="A24">
            <v>2023</v>
          </cell>
          <cell r="D24">
            <v>240.01269692351534</v>
          </cell>
          <cell r="E24">
            <v>247.16419788302437</v>
          </cell>
          <cell r="H24">
            <v>4.5813530139922731</v>
          </cell>
          <cell r="I24">
            <v>3.7044194726931989</v>
          </cell>
          <cell r="M24">
            <v>98.420412785952635</v>
          </cell>
          <cell r="N24">
            <v>129.91928700335882</v>
          </cell>
          <cell r="O24">
            <v>99.567355800060596</v>
          </cell>
          <cell r="P24">
            <v>110.64353228875447</v>
          </cell>
          <cell r="Q24">
            <v>115.12675781772241</v>
          </cell>
          <cell r="R24">
            <v>0.86200652949572909</v>
          </cell>
          <cell r="S24">
            <v>2.815322326318892</v>
          </cell>
          <cell r="T24">
            <v>5.8409402141759159</v>
          </cell>
          <cell r="U24">
            <v>2.299325968666599</v>
          </cell>
          <cell r="V24">
            <v>2.6107778591412334</v>
          </cell>
          <cell r="W24">
            <v>2.3621814419823655</v>
          </cell>
          <cell r="X24">
            <v>32.162739254077479</v>
          </cell>
          <cell r="Y24">
            <v>5.2530305233925843</v>
          </cell>
          <cell r="Z24">
            <v>60.222048780547574</v>
          </cell>
          <cell r="AA24">
            <v>116.0153637049962</v>
          </cell>
          <cell r="AB24">
            <v>1.2264806820049934</v>
          </cell>
          <cell r="AC24">
            <v>0.84074607046753513</v>
          </cell>
          <cell r="AD24">
            <v>0.12515578826308715</v>
          </cell>
          <cell r="AE24">
            <v>99.670850200371831</v>
          </cell>
          <cell r="AF24">
            <v>98.522901626274816</v>
          </cell>
          <cell r="AG24">
            <v>93.67611279436106</v>
          </cell>
          <cell r="AH24">
            <v>113.08882605136104</v>
          </cell>
          <cell r="AI24">
            <v>107.1104566693851</v>
          </cell>
          <cell r="AJ24">
            <v>-2.6949361267080585</v>
          </cell>
          <cell r="AK24">
            <v>2.5039085638038472</v>
          </cell>
          <cell r="AL24">
            <v>4.2891688145986206</v>
          </cell>
          <cell r="AM24">
            <v>2.5030854973473016</v>
          </cell>
          <cell r="AN24">
            <v>2.4053775645489051</v>
          </cell>
          <cell r="AO24">
            <v>72.640189388876962</v>
          </cell>
          <cell r="AP24">
            <v>69.264958907254609</v>
          </cell>
          <cell r="AQ24">
            <v>4.6465056190219531</v>
          </cell>
          <cell r="AR24">
            <v>4.0253225529461867</v>
          </cell>
          <cell r="AS24">
            <v>33.002997872301485</v>
          </cell>
          <cell r="AT24">
            <v>36.703365835846995</v>
          </cell>
          <cell r="AU24">
            <v>69.393210687480362</v>
          </cell>
          <cell r="AV24">
            <v>46.445557347008553</v>
          </cell>
          <cell r="AW24">
            <v>123.20289215049814</v>
          </cell>
          <cell r="AX24">
            <v>105.13374440232185</v>
          </cell>
          <cell r="AY24">
            <v>1.3675247502527466</v>
          </cell>
          <cell r="AZ24">
            <v>72.065788361714255</v>
          </cell>
        </row>
        <row r="25">
          <cell r="A25">
            <v>2024</v>
          </cell>
          <cell r="D25">
            <v>248.2519479434612</v>
          </cell>
          <cell r="E25">
            <v>257.06896049648088</v>
          </cell>
          <cell r="H25">
            <v>4.0073613809327613</v>
          </cell>
          <cell r="I25">
            <v>3.4328396478839007</v>
          </cell>
          <cell r="M25">
            <v>99.578733706671429</v>
          </cell>
          <cell r="N25">
            <v>133.26551207530156</v>
          </cell>
          <cell r="O25">
            <v>102.89794248502443</v>
          </cell>
          <cell r="P25">
            <v>112.68867375229209</v>
          </cell>
          <cell r="Q25">
            <v>117.59629011181646</v>
          </cell>
          <cell r="R25">
            <v>1.1769112605105159</v>
          </cell>
          <cell r="S25">
            <v>2.575618408263125</v>
          </cell>
          <cell r="T25">
            <v>3.3450588882283139</v>
          </cell>
          <cell r="U25">
            <v>1.8484057958311206</v>
          </cell>
          <cell r="V25">
            <v>2.1450550166660864</v>
          </cell>
          <cell r="W25">
            <v>2.3397923873816442</v>
          </cell>
          <cell r="X25">
            <v>32.298312122426587</v>
          </cell>
          <cell r="Y25">
            <v>5.3147433196163192</v>
          </cell>
          <cell r="Z25">
            <v>60.047152170575437</v>
          </cell>
          <cell r="AA25">
            <v>118.13559952989901</v>
          </cell>
          <cell r="AB25">
            <v>1.8275474533650193</v>
          </cell>
          <cell r="AC25">
            <v>0.83118480575070652</v>
          </cell>
          <cell r="AD25">
            <v>7.3980565607500992E-2</v>
          </cell>
          <cell r="AE25">
            <v>97.729930315930645</v>
          </cell>
          <cell r="AF25">
            <v>100.32759322712967</v>
          </cell>
          <cell r="AG25">
            <v>96.371518281743505</v>
          </cell>
          <cell r="AH25">
            <v>115.33316353339799</v>
          </cell>
          <cell r="AI25">
            <v>109.09342075690975</v>
          </cell>
          <cell r="AJ25">
            <v>-1.9473295156400061</v>
          </cell>
          <cell r="AK25">
            <v>1.8317483255827716</v>
          </cell>
          <cell r="AL25">
            <v>2.8773669262936119</v>
          </cell>
          <cell r="AM25">
            <v>1.9845793438669768</v>
          </cell>
          <cell r="AN25">
            <v>1.8513263309533068</v>
          </cell>
          <cell r="AO25">
            <v>73.189817365092054</v>
          </cell>
          <cell r="AP25">
            <v>70.478668382336579</v>
          </cell>
          <cell r="AQ25">
            <v>3.7042707310382812</v>
          </cell>
          <cell r="AR25">
            <v>3.3374254084890032</v>
          </cell>
          <cell r="AS25">
            <v>33.685545834676851</v>
          </cell>
          <cell r="AT25">
            <v>38.210347867125535</v>
          </cell>
          <cell r="AU25">
            <v>69.645867853840457</v>
          </cell>
          <cell r="AV25">
            <v>46.064935540221349</v>
          </cell>
          <cell r="AW25">
            <v>123.1042604821746</v>
          </cell>
          <cell r="AX25">
            <v>105.23257828340458</v>
          </cell>
          <cell r="AY25">
            <v>0.31180910396224615</v>
          </cell>
          <cell r="AZ25">
            <v>72.290496050668239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51">
        <row r="4">
          <cell r="A4" t="str">
            <v>Emilia-Occidentale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52">
        <row r="4">
          <cell r="A4" t="str">
            <v>Emilia-Occidentale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N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int"/>
      <sheetName val="naz-v"/>
      <sheetName val="naz-el"/>
      <sheetName val="naz-o"/>
    </sheetNames>
    <sheetDataSet>
      <sheetData sheetId="0">
        <row r="1">
          <cell r="A1" t="str">
            <v>Scenario di previsione</v>
          </cell>
        </row>
        <row r="6">
          <cell r="B6" t="str">
            <v xml:space="preserve">Il quadro mondiale. </v>
          </cell>
          <cell r="C6" t="str">
            <v>Tasso di variazione del prodotto interno lordo</v>
          </cell>
          <cell r="D6" t="str">
            <v>Il quadro mondiale. Tasso di variazione del prodotto interno lordo</v>
          </cell>
        </row>
        <row r="7">
          <cell r="B7" t="str">
            <v xml:space="preserve">Il quadro europeo. </v>
          </cell>
          <cell r="C7" t="str">
            <v>Tasso di variazione del prodotto interno lordo</v>
          </cell>
          <cell r="D7" t="str">
            <v>Il quadro europeo. Tasso di variazione del prodotto interno lordo(^)</v>
          </cell>
        </row>
        <row r="8">
          <cell r="B8" t="str">
            <v xml:space="preserve">Il quadro nazionale. </v>
          </cell>
          <cell r="C8" t="str">
            <v>Principali variabili, tasso di variazione - 1</v>
          </cell>
          <cell r="D8" t="str">
            <v>Il quadro nazionale. Principali variabili, tasso di variazione(* ^) - 1</v>
          </cell>
        </row>
        <row r="9">
          <cell r="C9" t="str">
            <v>Principali variabili, tasso di variazione - 2</v>
          </cell>
          <cell r="D9" t="str">
            <v>Il quadro nazionale. Principali variabili, tasso di variazione(* ^) - 2</v>
          </cell>
        </row>
        <row r="32">
          <cell r="A32" t="str">
            <v>Fonte: elaborazioni Sistema camerale regionale su dati Prometeia, Rapporto di previsione, 31/03/2022</v>
          </cell>
        </row>
        <row r="35">
          <cell r="B35" t="str">
            <v xml:space="preserve">(1) Messico, Centro e Sud America. (2) Federazione Russa, Bielorussia, Ucraina, Georgia, Tagiskistan, Uzbekistan, Kazakistan, Moldavia, Azerbaijan, Turkmenistan. </v>
          </cell>
        </row>
        <row r="36">
          <cell r="B36" t="str">
            <v xml:space="preserve"> (^) Dati Italia definitivi: Istat, Conti economici trimestrali (corretti per i giorni di calendario). (1) Polonia, R.Ceca, Ungheria, Bulgaria, Lettonia, Lituania, Romania. </v>
          </cell>
        </row>
        <row r="37">
          <cell r="B37" t="str">
            <v>(*) Salvo diversa indicazione. (^) Dati Italia definitivi: Istat, Conti economici trimestrali (corretti per i giorni di calendario). (a) Percentuale sul Pil. (b) Tasso percentuale.</v>
          </cell>
        </row>
        <row r="38">
          <cell r="B38" t="str">
            <v>(*) Salvo diversa indicazione. (^) Dati Italia definitivi: Istat, Conti economici trimestrali (corretti per i giorni di calendario). (a) Unità di lavoro standard. (b) Tasso percentuale. (c) Percentuale sul Pil.</v>
          </cell>
        </row>
      </sheetData>
      <sheetData sheetId="1">
        <row r="5">
          <cell r="E5" t="str">
            <v>2019</v>
          </cell>
          <cell r="F5" t="str">
            <v>2020</v>
          </cell>
          <cell r="G5" t="str">
            <v>2021</v>
          </cell>
          <cell r="H5" t="str">
            <v>2022</v>
          </cell>
          <cell r="I5" t="str">
            <v>2023</v>
          </cell>
        </row>
        <row r="6">
          <cell r="A6" t="str">
            <v>World</v>
          </cell>
          <cell r="E6">
            <v>2.7663826051417559</v>
          </cell>
          <cell r="F6">
            <v>-3.1523252552650107</v>
          </cell>
          <cell r="G6">
            <v>5.9019310000000003</v>
          </cell>
          <cell r="H6">
            <v>2.5055019999999999</v>
          </cell>
          <cell r="I6">
            <v>3.042948</v>
          </cell>
        </row>
        <row r="7">
          <cell r="A7" t="str">
            <v>Usa</v>
          </cell>
          <cell r="E7">
            <v>2.2888691714713749</v>
          </cell>
          <cell r="F7">
            <v>-3.4045890509905474</v>
          </cell>
          <cell r="G7">
            <v>5.6767500899423728</v>
          </cell>
          <cell r="H7">
            <v>3.000204855381372</v>
          </cell>
          <cell r="I7">
            <v>2.1256064719660017</v>
          </cell>
        </row>
        <row r="8">
          <cell r="A8" t="str">
            <v>Area Euro</v>
          </cell>
          <cell r="E8">
            <v>1.5920986649677449</v>
          </cell>
          <cell r="F8">
            <v>-6.5075775208266462</v>
          </cell>
          <cell r="G8">
            <v>5.32846331326704</v>
          </cell>
          <cell r="H8">
            <v>2.1713497777365642</v>
          </cell>
          <cell r="I8">
            <v>2.4564025430867664</v>
          </cell>
        </row>
        <row r="9">
          <cell r="A9" t="str">
            <v>Cina</v>
          </cell>
          <cell r="E9">
            <v>6.1000201293279543</v>
          </cell>
          <cell r="F9">
            <v>2.0954994527298876</v>
          </cell>
          <cell r="G9">
            <v>8.1288681971022569</v>
          </cell>
          <cell r="H9">
            <v>4.5223131049610066</v>
          </cell>
          <cell r="I9">
            <v>4.6245029678426031</v>
          </cell>
        </row>
        <row r="10">
          <cell r="A10" t="str">
            <v>Giappone</v>
          </cell>
          <cell r="E10">
            <v>-0.24035079745385879</v>
          </cell>
          <cell r="F10">
            <v>-4.4975565306532133</v>
          </cell>
          <cell r="G10">
            <v>1.4759270901899546</v>
          </cell>
          <cell r="H10">
            <v>1.8600928684562534</v>
          </cell>
          <cell r="I10">
            <v>0.80373979665844253</v>
          </cell>
        </row>
        <row r="11">
          <cell r="A11" t="str">
            <v>America Latina (1)</v>
          </cell>
          <cell r="E11">
            <v>0.14836384346945675</v>
          </cell>
          <cell r="F11">
            <v>-7.0804067063400584</v>
          </cell>
          <cell r="G11">
            <v>4.0376310789371317</v>
          </cell>
          <cell r="H11">
            <v>1.7287015322997812</v>
          </cell>
          <cell r="I11">
            <v>2.4214144539439042</v>
          </cell>
        </row>
        <row r="12">
          <cell r="A12" t="str">
            <v>India</v>
          </cell>
          <cell r="E12">
            <v>4.0026909113801468</v>
          </cell>
          <cell r="F12">
            <v>-6.6097801203171542</v>
          </cell>
          <cell r="G12">
            <v>8.2036537486864134</v>
          </cell>
          <cell r="H12">
            <v>5.5632103231379793</v>
          </cell>
          <cell r="I12">
            <v>6.0221799529355025</v>
          </cell>
        </row>
        <row r="13">
          <cell r="A13" t="str">
            <v>Russia (2)</v>
          </cell>
          <cell r="E13">
            <v>2.5964253937986959</v>
          </cell>
          <cell r="F13">
            <v>-2.7826230569399257</v>
          </cell>
          <cell r="G13">
            <v>4.6520633464883998</v>
          </cell>
          <cell r="H13">
            <v>-14.118020696947376</v>
          </cell>
          <cell r="I13">
            <v>-1.7642351600020367</v>
          </cell>
        </row>
        <row r="18">
          <cell r="A18" t="str">
            <v>Germania</v>
          </cell>
          <cell r="E18">
            <v>1.0870471207184762</v>
          </cell>
          <cell r="F18">
            <v>-4.9276244297393301</v>
          </cell>
          <cell r="G18">
            <v>2.8737839822374989</v>
          </cell>
          <cell r="H18">
            <v>1.436844704631457</v>
          </cell>
          <cell r="I18">
            <v>2.2412489541293157</v>
          </cell>
        </row>
        <row r="19">
          <cell r="A19" t="str">
            <v>Francia</v>
          </cell>
          <cell r="E19">
            <v>1.8389437923970853</v>
          </cell>
          <cell r="F19">
            <v>-7.9869908050125176</v>
          </cell>
          <cell r="G19">
            <v>6.9655245338002603</v>
          </cell>
          <cell r="H19">
            <v>2.4913045163386327</v>
          </cell>
          <cell r="I19">
            <v>2.3865579781730872</v>
          </cell>
        </row>
        <row r="20">
          <cell r="A20" t="str">
            <v>Italia</v>
          </cell>
          <cell r="E20">
            <v>0.49725875019748234</v>
          </cell>
          <cell r="F20">
            <v>-9.0903207481990655</v>
          </cell>
          <cell r="G20">
            <v>6.6164361103471681</v>
          </cell>
          <cell r="H20">
            <v>2.2492564774268864</v>
          </cell>
          <cell r="I20">
            <v>2.5477475805606886</v>
          </cell>
        </row>
        <row r="21">
          <cell r="A21" t="str">
            <v>Spagna</v>
          </cell>
          <cell r="E21">
            <v>2.0852769324042342</v>
          </cell>
          <cell r="F21">
            <v>-10.822961192739633</v>
          </cell>
          <cell r="G21">
            <v>4.9621647617544618</v>
          </cell>
          <cell r="H21">
            <v>3.2855337717147215</v>
          </cell>
          <cell r="I21">
            <v>3.0074738467350315</v>
          </cell>
        </row>
        <row r="22">
          <cell r="A22" t="str">
            <v>Regno Unito</v>
          </cell>
          <cell r="E22">
            <v>1.6719442285533015</v>
          </cell>
          <cell r="F22">
            <v>-9.3961600384519279</v>
          </cell>
          <cell r="G22">
            <v>7.3393844393559116</v>
          </cell>
          <cell r="H22">
            <v>2.1882568352251219</v>
          </cell>
          <cell r="I22">
            <v>1.6091266831449014</v>
          </cell>
        </row>
        <row r="23">
          <cell r="A23" t="str">
            <v>Europa Centrale (1)</v>
          </cell>
          <cell r="E23">
            <v>3.966526004969162</v>
          </cell>
          <cell r="F23">
            <v>-3.8110427158145055</v>
          </cell>
          <cell r="G23">
            <v>4.5206046614628015</v>
          </cell>
          <cell r="H23">
            <v>1.3321755821127379</v>
          </cell>
          <cell r="I23">
            <v>2.0320444567325291</v>
          </cell>
        </row>
      </sheetData>
      <sheetData sheetId="2"/>
      <sheetData sheetId="3"/>
      <sheetData sheetId="4">
        <row r="6">
          <cell r="D6">
            <v>2019</v>
          </cell>
          <cell r="E6">
            <v>2020</v>
          </cell>
          <cell r="F6">
            <v>2021</v>
          </cell>
          <cell r="G6">
            <v>2022</v>
          </cell>
          <cell r="H6">
            <v>2023</v>
          </cell>
        </row>
        <row r="7">
          <cell r="B7" t="str">
            <v>Prodotto interno lordo</v>
          </cell>
          <cell r="C7" t="str">
            <v>Pil</v>
          </cell>
          <cell r="D7">
            <v>0.49725875019748234</v>
          </cell>
          <cell r="E7">
            <v>-9.0903207481990655</v>
          </cell>
          <cell r="F7">
            <v>6.6164361103471681</v>
          </cell>
          <cell r="G7">
            <v>2.2492564774268864</v>
          </cell>
          <cell r="H7">
            <v>2.5477475805606886</v>
          </cell>
        </row>
        <row r="8">
          <cell r="B8" t="str">
            <v>Importazioni</v>
          </cell>
          <cell r="C8" t="str">
            <v>Import</v>
          </cell>
          <cell r="D8">
            <v>-0.50787581580021834</v>
          </cell>
          <cell r="E8">
            <v>-12.678136863283317</v>
          </cell>
          <cell r="F8">
            <v>14.634366956936473</v>
          </cell>
          <cell r="G8">
            <v>5.0295527595226597</v>
          </cell>
          <cell r="H8">
            <v>5.0650663631031545</v>
          </cell>
        </row>
        <row r="9">
          <cell r="B9" t="str">
            <v>Esportazioni</v>
          </cell>
          <cell r="C9" t="str">
            <v>Export</v>
          </cell>
          <cell r="D9">
            <v>1.8449233480613669</v>
          </cell>
          <cell r="E9">
            <v>-14.174687902680184</v>
          </cell>
          <cell r="F9">
            <v>13.37578699741011</v>
          </cell>
          <cell r="G9">
            <v>3.4982476548342412</v>
          </cell>
          <cell r="H9">
            <v>4.5298875892899826</v>
          </cell>
        </row>
        <row r="10">
          <cell r="B10" t="str">
            <v>Domanda interna totale</v>
          </cell>
          <cell r="D10">
            <v>-0.23514033183790195</v>
          </cell>
          <cell r="E10">
            <v>-8.4977480384024968</v>
          </cell>
          <cell r="F10">
            <v>6.8254509805222296</v>
          </cell>
          <cell r="G10">
            <v>2.6919687470668974</v>
          </cell>
          <cell r="H10">
            <v>2.6838516056971295</v>
          </cell>
        </row>
        <row r="11">
          <cell r="B11" t="str">
            <v>Consumi delle famiglie e Isp</v>
          </cell>
          <cell r="C11" t="str">
            <v>Consumi privati</v>
          </cell>
          <cell r="D11">
            <v>0.21711887231916638</v>
          </cell>
          <cell r="E11">
            <v>-10.589460722580302</v>
          </cell>
          <cell r="F11">
            <v>5.179972022110757</v>
          </cell>
          <cell r="G11">
            <v>2.0136018881234063</v>
          </cell>
          <cell r="H11">
            <v>2.278784968183456</v>
          </cell>
        </row>
        <row r="12">
          <cell r="B12" t="str">
            <v>Consumi collettivi</v>
          </cell>
          <cell r="D12">
            <v>-0.51821800319357125</v>
          </cell>
          <cell r="E12">
            <v>0.54263027671177522</v>
          </cell>
          <cell r="F12">
            <v>0.96285619401388356</v>
          </cell>
          <cell r="G12">
            <v>1.469730070707076</v>
          </cell>
          <cell r="H12">
            <v>1.7225409900123445E-2</v>
          </cell>
        </row>
        <row r="13">
          <cell r="B13" t="str">
            <v>Investimenti fissi lordi</v>
          </cell>
          <cell r="D13">
            <v>1.2079047857240566</v>
          </cell>
          <cell r="E13">
            <v>-9.2359864289158207</v>
          </cell>
          <cell r="F13">
            <v>17.018416750959673</v>
          </cell>
          <cell r="G13">
            <v>6.0518098890871785</v>
          </cell>
          <cell r="H13">
            <v>5.615186609474021</v>
          </cell>
        </row>
        <row r="14">
          <cell r="B14" t="str">
            <v xml:space="preserve"> - macchine attrezzature e mezzi trasp.</v>
          </cell>
          <cell r="C14" t="str">
            <v>Invest. mac. att.</v>
          </cell>
          <cell r="D14">
            <v>0.28354873067681918</v>
          </cell>
          <cell r="E14">
            <v>-10.89812880785772</v>
          </cell>
          <cell r="F14">
            <v>12.469038039209401</v>
          </cell>
          <cell r="G14">
            <v>3.792726387497658</v>
          </cell>
          <cell r="H14">
            <v>5.4314734948476717</v>
          </cell>
        </row>
        <row r="15">
          <cell r="B15" t="str">
            <v xml:space="preserve"> - costruzioni</v>
          </cell>
          <cell r="C15" t="str">
            <v>Invest. costruz.</v>
          </cell>
          <cell r="D15">
            <v>2.385822659496184</v>
          </cell>
          <cell r="E15">
            <v>-7.0265821482554225</v>
          </cell>
          <cell r="F15">
            <v>22.283111665495682</v>
          </cell>
          <cell r="G15">
            <v>8.5627104829860698</v>
          </cell>
          <cell r="H15">
            <v>5.8130810615466322</v>
          </cell>
        </row>
        <row r="16">
          <cell r="B16" t="str">
            <v>Occupazione (a)</v>
          </cell>
          <cell r="D16">
            <v>4.8808239576936252E-2</v>
          </cell>
          <cell r="E16">
            <v>-10.288646382287626</v>
          </cell>
          <cell r="F16">
            <v>7.5632289542775011</v>
          </cell>
          <cell r="G16">
            <v>1.5036827292769894</v>
          </cell>
          <cell r="H16">
            <v>2.4219826469484174</v>
          </cell>
        </row>
        <row r="17">
          <cell r="B17" t="str">
            <v>Disoccupazione (b)</v>
          </cell>
          <cell r="C17" t="str">
            <v>Tasso (b) disoccup.</v>
          </cell>
          <cell r="D17">
            <v>9.864512234484776</v>
          </cell>
          <cell r="E17">
            <v>9.3285719434138503</v>
          </cell>
          <cell r="F17">
            <v>9.4938465000000001</v>
          </cell>
          <cell r="G17">
            <v>9.8930362499999998</v>
          </cell>
          <cell r="H17">
            <v>9.8650334999999991</v>
          </cell>
        </row>
        <row r="18">
          <cell r="B18" t="str">
            <v>Prezzi al consumo</v>
          </cell>
          <cell r="D18">
            <v>0.61124694376528677</v>
          </cell>
          <cell r="E18">
            <v>-0.13770757391656785</v>
          </cell>
          <cell r="F18">
            <v>1.873799480856575</v>
          </cell>
          <cell r="G18">
            <v>5.0499792897556794</v>
          </cell>
          <cell r="H18">
            <v>1.8470610947479038</v>
          </cell>
        </row>
        <row r="19">
          <cell r="B19" t="str">
            <v>Saldo c. cor. Bil Pag (c)</v>
          </cell>
          <cell r="D19">
            <v>3.1251508816889952</v>
          </cell>
          <cell r="E19">
            <v>3.7246320229235463</v>
          </cell>
          <cell r="F19">
            <v>3.2586411550450163</v>
          </cell>
          <cell r="G19">
            <v>0.6243659895173449</v>
          </cell>
          <cell r="H19">
            <v>0.90006887043937955</v>
          </cell>
        </row>
        <row r="20">
          <cell r="B20" t="str">
            <v>Avanzo primario (c)</v>
          </cell>
          <cell r="D20">
            <v>1.8196811786764835</v>
          </cell>
          <cell r="E20">
            <v>-6.1428667549053824</v>
          </cell>
          <cell r="F20">
            <v>-3.6259946605281499</v>
          </cell>
          <cell r="G20">
            <v>-2.4504948672508959</v>
          </cell>
          <cell r="H20">
            <v>-0.93148565729630128</v>
          </cell>
        </row>
        <row r="21">
          <cell r="B21" t="str">
            <v>Indebitamento A. P. (c)</v>
          </cell>
          <cell r="C21" t="str">
            <v>Indeb. AP /Pil (a)</v>
          </cell>
          <cell r="D21">
            <v>1.5402526045442768</v>
          </cell>
          <cell r="E21">
            <v>9.6047486072323274</v>
          </cell>
          <cell r="F21">
            <v>7.1585387296588499</v>
          </cell>
          <cell r="G21">
            <v>5.829859443380121</v>
          </cell>
          <cell r="H21">
            <v>4.2220843389861393</v>
          </cell>
        </row>
        <row r="22">
          <cell r="B22" t="str">
            <v>Debito A. Pubbliche (c)</v>
          </cell>
          <cell r="C22" t="str">
            <v>Debito AP /Pil (a)</v>
          </cell>
          <cell r="D22">
            <v>134.13871907905113</v>
          </cell>
          <cell r="E22">
            <v>155.31267296362128</v>
          </cell>
          <cell r="F22">
            <v>150.36876431252978</v>
          </cell>
          <cell r="G22">
            <v>148.96338463326262</v>
          </cell>
          <cell r="H22">
            <v>146.84838809234415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"/>
      <sheetName val="txt"/>
      <sheetName val="idx"/>
      <sheetName val="w"/>
      <sheetName val="e"/>
      <sheetName val="n1"/>
      <sheetName val="n2"/>
      <sheetName val="rpil"/>
      <sheetName val="rt1"/>
      <sheetName val="rt2"/>
      <sheetName val="rce"/>
      <sheetName val="rva"/>
      <sheetName val="rx"/>
      <sheetName val="rm"/>
      <sheetName val="rul1"/>
      <sheetName val="rul2"/>
      <sheetName val="rml"/>
      <sheetName val="ucer"/>
      <sheetName val="dbin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B3" t="str">
            <v>2019</v>
          </cell>
          <cell r="C3" t="str">
            <v>2020</v>
          </cell>
          <cell r="D3" t="str">
            <v>2021</v>
          </cell>
          <cell r="E3" t="str">
            <v>2022</v>
          </cell>
          <cell r="F3" t="str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cer.camcom.it/studi-ricerche/analisi/imprenditoria-giovanile" TargetMode="External"/><Relationship Id="rId13" Type="http://schemas.openxmlformats.org/officeDocument/2006/relationships/hyperlink" Target="http://www.ucer.camcom.it/studi-ricerche/analisi/scenario-previsione" TargetMode="External"/><Relationship Id="rId3" Type="http://schemas.openxmlformats.org/officeDocument/2006/relationships/hyperlink" Target="http://www.ucer.camcom.it/studi-ricerche/analisi/os-congiuntura-commercio" TargetMode="External"/><Relationship Id="rId7" Type="http://schemas.openxmlformats.org/officeDocument/2006/relationships/hyperlink" Target="http://www.ucer.camcom.it/studi-ricerche/analisi/imprenditoria-femminile" TargetMode="External"/><Relationship Id="rId12" Type="http://schemas.openxmlformats.org/officeDocument/2006/relationships/hyperlink" Target="https://www.ucer.camcom.it/studi-ricerche/analisi/scecoer" TargetMode="External"/><Relationship Id="rId2" Type="http://schemas.openxmlformats.org/officeDocument/2006/relationships/hyperlink" Target="https://www.ucer.camcom.it/studi-ricerche/analisi/os-congiuntura-artigianato" TargetMode="External"/><Relationship Id="rId16" Type="http://schemas.openxmlformats.org/officeDocument/2006/relationships/drawing" Target="../drawings/drawing55.xml"/><Relationship Id="rId1" Type="http://schemas.openxmlformats.org/officeDocument/2006/relationships/hyperlink" Target="https://www.ucer.camcom.it/studi-ricerche/analisi/os-congiuntura" TargetMode="External"/><Relationship Id="rId6" Type="http://schemas.openxmlformats.org/officeDocument/2006/relationships/hyperlink" Target="http://www.ucer.camcom.it/studi-ricerche/analisi/imprenditoria-estera" TargetMode="External"/><Relationship Id="rId11" Type="http://schemas.openxmlformats.org/officeDocument/2006/relationships/hyperlink" Target="http://www.ucer.camcom.it/studi-ricerche/dati/bd" TargetMode="External"/><Relationship Id="rId5" Type="http://schemas.openxmlformats.org/officeDocument/2006/relationships/hyperlink" Target="http://www.ucer.camcom.it/studi-ricerche/analisi/demografia-imprese" TargetMode="External"/><Relationship Id="rId15" Type="http://schemas.openxmlformats.org/officeDocument/2006/relationships/printerSettings" Target="../printerSettings/printerSettings27.bin"/><Relationship Id="rId10" Type="http://schemas.openxmlformats.org/officeDocument/2006/relationships/hyperlink" Target="http://www.ucer.camcom.it/studi-ricerche/analisi/rapporto-economia-regionale" TargetMode="External"/><Relationship Id="rId4" Type="http://schemas.openxmlformats.org/officeDocument/2006/relationships/hyperlink" Target="http://www.ucer.camcom.it/studi-ricerche/analisi/os-congiuntura-costruzioni" TargetMode="External"/><Relationship Id="rId9" Type="http://schemas.openxmlformats.org/officeDocument/2006/relationships/hyperlink" Target="https://www.ucer.camcom.it/studi-ricerche/analisi/addetti-localizzazioni/" TargetMode="External"/><Relationship Id="rId14" Type="http://schemas.openxmlformats.org/officeDocument/2006/relationships/hyperlink" Target="http://www.ucer.camcom.it/studi-ricerche/analisi/esportazioni-regionali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Q38"/>
  <sheetViews>
    <sheetView zoomScaleNormal="100" workbookViewId="0"/>
  </sheetViews>
  <sheetFormatPr defaultRowHeight="10.199999999999999" x14ac:dyDescent="0.2"/>
  <cols>
    <col min="1" max="1" width="21.140625" bestFit="1" customWidth="1"/>
  </cols>
  <sheetData>
    <row r="22" spans="1:17" ht="44.25" x14ac:dyDescent="0.2">
      <c r="A22" s="4" t="str">
        <f>[1]rif!$A$2</f>
        <v>aprile 2022</v>
      </c>
      <c r="B22" s="2"/>
      <c r="C22" s="2"/>
      <c r="D22" s="2"/>
      <c r="E22" s="2"/>
      <c r="F22" s="2"/>
      <c r="G22" s="2"/>
      <c r="H22" s="3" t="str">
        <f>[2]rif!$A$1</f>
        <v>Scenario di previsione</v>
      </c>
      <c r="I22" s="2"/>
      <c r="J22" s="2"/>
      <c r="K22" s="2"/>
      <c r="L22" s="2"/>
      <c r="M22" s="2"/>
      <c r="N22" s="2"/>
      <c r="O22" s="2"/>
      <c r="P22" s="2"/>
      <c r="Q22" s="2"/>
    </row>
    <row r="38" spans="11:12" ht="34.5" x14ac:dyDescent="0.45">
      <c r="K38" s="47" t="s">
        <v>101</v>
      </c>
      <c r="L38" s="47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[1]rif!$E$13</f>
        <v>Il quadro regionale. Principali variabili di conto economico, tasso di variazione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[1]rif!$E$14</f>
        <v>Il quadro regionale. Valore aggiunto: i settori, variazione, quota e indice (2000=100)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[1]rif!$E$15</f>
        <v>Il quadro regionale. Esportazioni: indice (2000=100), tasso di variazione e quota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[1]rif!$E$16</f>
        <v>Il quadro regionale. Importazioni: indice (2000=100), tasso di variazione e quota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[1]rif!$E$17</f>
        <v xml:space="preserve">Il quadro regionale.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[1]rif!$E$18</f>
        <v>Il quadro regionale.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7.95" customHeight="1" x14ac:dyDescent="0.2"/>
    <row r="58" spans="1:1" ht="12" customHeight="1" x14ac:dyDescent="0.25">
      <c r="A58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[1]rif!$E$19</f>
        <v>Il quadro regionale. Lavoro: occupati, tassi di attività, occupazione e disoccupazione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1.4" x14ac:dyDescent="0.2">
      <c r="A57" s="9" t="str">
        <f>[1]rif!$B$40</f>
        <v>(*) Calcolato sulla popolazione presente in età lavorativa (15-64 anni).</v>
      </c>
    </row>
    <row r="58" spans="1:1" ht="15" customHeight="1" x14ac:dyDescent="0.25">
      <c r="A58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[1]rif!$F$20</f>
        <v>Il quadro dell'area. Valore aggiunto: indice (2000=100) e tasso di variazione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dell'area&amp;R&amp;"Tahoma,Normale"&amp;16&amp;K0070C0&amp;P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23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[1]rif!$F$21</f>
        <v>Il quadro dell'area.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5"/>
      <c r="B3" s="67" t="str">
        <f>db!D4</f>
        <v>Emilia-Occidentale</v>
      </c>
      <c r="C3" s="67"/>
      <c r="D3" s="67"/>
      <c r="E3" s="5"/>
      <c r="F3" s="66" t="str">
        <f>[1]erdb!$D$4</f>
        <v>Emilia-Romagna</v>
      </c>
      <c r="G3" s="66"/>
      <c r="H3" s="66"/>
      <c r="I3" s="65"/>
      <c r="J3" s="66" t="str">
        <f>[1]itdb!$D$4</f>
        <v>Italia</v>
      </c>
      <c r="K3" s="66"/>
      <c r="L3" s="66"/>
    </row>
    <row r="4" spans="1:12" ht="3.9" customHeight="1" x14ac:dyDescent="0.35">
      <c r="A4" s="36"/>
      <c r="B4" s="36"/>
      <c r="C4" s="36"/>
      <c r="D4" s="36"/>
      <c r="E4" s="36"/>
    </row>
    <row r="5" spans="1:12" ht="26.1" customHeight="1" thickBot="1" x14ac:dyDescent="0.4">
      <c r="A5" s="6"/>
      <c r="B5" s="38">
        <f>db!$A$22</f>
        <v>2021</v>
      </c>
      <c r="C5" s="38">
        <f>db!$A$23</f>
        <v>2022</v>
      </c>
      <c r="D5" s="38">
        <f>db!$A$24</f>
        <v>2023</v>
      </c>
      <c r="E5" s="39"/>
      <c r="F5" s="38">
        <f>[1]erdb!$A$22</f>
        <v>2021</v>
      </c>
      <c r="G5" s="38">
        <f>[1]erdb!$A$23</f>
        <v>2022</v>
      </c>
      <c r="H5" s="38">
        <f>[1]erdb!$A$24</f>
        <v>2023</v>
      </c>
      <c r="I5" s="38"/>
      <c r="J5" s="38">
        <f>[1]itdb!$A$22</f>
        <v>2021</v>
      </c>
      <c r="K5" s="38">
        <f>[1]itdb!$A$23</f>
        <v>2022</v>
      </c>
      <c r="L5" s="38">
        <f>[1]itdb!$A$24</f>
        <v>2023</v>
      </c>
    </row>
    <row r="6" spans="1:12" ht="25.95" customHeight="1" x14ac:dyDescent="0.35">
      <c r="A6" s="36" t="s">
        <v>72</v>
      </c>
      <c r="B6" s="37">
        <f>db!$H$22</f>
        <v>10.43733972264933</v>
      </c>
      <c r="C6" s="37">
        <f>db!$H$23</f>
        <v>4.8762706747728091</v>
      </c>
      <c r="D6" s="37">
        <f>db!$H$24</f>
        <v>4.5813530139922731</v>
      </c>
      <c r="E6" s="36"/>
      <c r="F6" s="37">
        <f>[1]erdb!$H$22</f>
        <v>13.783463221503123</v>
      </c>
      <c r="G6" s="37">
        <f>[1]erdb!$H$23</f>
        <v>4.4881269748929364</v>
      </c>
      <c r="H6" s="37">
        <f>[1]erdb!$H$24</f>
        <v>4.2509321772370434</v>
      </c>
      <c r="I6" s="37"/>
      <c r="J6" s="37">
        <f>[1]itdb!$H$22</f>
        <v>12.16545746260087</v>
      </c>
      <c r="K6" s="37">
        <f>[1]itdb!$H$23</f>
        <v>4.8549028679525819</v>
      </c>
      <c r="L6" s="37">
        <f>[1]itdb!$H$24</f>
        <v>4.5936644627494028</v>
      </c>
    </row>
    <row r="7" spans="1:12" ht="25.95" customHeight="1" x14ac:dyDescent="0.35">
      <c r="A7" s="40" t="s">
        <v>73</v>
      </c>
      <c r="B7" s="41">
        <f>db!$I$22</f>
        <v>8.5220874807292226</v>
      </c>
      <c r="C7" s="41">
        <f>db!$I$23</f>
        <v>3.6831299727076772</v>
      </c>
      <c r="D7" s="41">
        <f>db!$I$24</f>
        <v>3.7044194726931989</v>
      </c>
      <c r="E7" s="40"/>
      <c r="F7" s="41">
        <f>[1]erdb!$I$22</f>
        <v>11.478687939150078</v>
      </c>
      <c r="G7" s="41">
        <f>[1]erdb!$I$23</f>
        <v>3.4149424846398047</v>
      </c>
      <c r="H7" s="41">
        <f>[1]erdb!$I$24</f>
        <v>3.4675122294919758</v>
      </c>
      <c r="I7" s="41"/>
      <c r="J7" s="41">
        <f>[1]itdb!$I$22</f>
        <v>12.336458112520976</v>
      </c>
      <c r="K7" s="41">
        <f>[1]itdb!$I$23</f>
        <v>3.28163697440087</v>
      </c>
      <c r="L7" s="41">
        <f>[1]itdb!$I$24</f>
        <v>3.3533936987053981</v>
      </c>
    </row>
    <row r="8" spans="1:12" ht="25.95" customHeight="1" x14ac:dyDescent="0.35">
      <c r="A8" s="61" t="s">
        <v>57</v>
      </c>
      <c r="B8" s="37"/>
      <c r="C8" s="37"/>
      <c r="D8" s="37"/>
      <c r="E8" s="36"/>
      <c r="F8" s="37"/>
      <c r="G8" s="37"/>
      <c r="H8" s="37"/>
      <c r="I8" s="37"/>
      <c r="J8" s="37"/>
      <c r="K8" s="37"/>
      <c r="L8" s="37"/>
    </row>
    <row r="9" spans="1:12" ht="25.95" customHeight="1" x14ac:dyDescent="0.35">
      <c r="A9" s="40" t="s">
        <v>58</v>
      </c>
      <c r="B9" s="41">
        <f>db!$R$22</f>
        <v>-1.5752308366513645</v>
      </c>
      <c r="C9" s="41">
        <f>db!$R$23</f>
        <v>0.46475711382556462</v>
      </c>
      <c r="D9" s="41">
        <f>db!$R$24</f>
        <v>0.86200652949572909</v>
      </c>
      <c r="E9" s="40"/>
      <c r="F9" s="41">
        <f>[1]erdb!$R$22</f>
        <v>-2.3634527781036252</v>
      </c>
      <c r="G9" s="41">
        <f>[1]erdb!$R$23</f>
        <v>4.8913510375347968E-2</v>
      </c>
      <c r="H9" s="41">
        <f>[1]erdb!$R$24</f>
        <v>0.64765497381451542</v>
      </c>
      <c r="I9" s="41"/>
      <c r="J9" s="41">
        <f>[1]itdb!$R$22</f>
        <v>-0.78664424571326386</v>
      </c>
      <c r="K9" s="41">
        <f>[1]itdb!$R$23</f>
        <v>-0.73097566142998893</v>
      </c>
      <c r="L9" s="41">
        <f>[1]itdb!$R$24</f>
        <v>1.1229160323930953</v>
      </c>
    </row>
    <row r="10" spans="1:12" ht="25.95" customHeight="1" x14ac:dyDescent="0.35">
      <c r="A10" s="36" t="s">
        <v>59</v>
      </c>
      <c r="B10" s="37">
        <f>db!$S$22</f>
        <v>12.320148297107281</v>
      </c>
      <c r="C10" s="37">
        <f>db!$S$23</f>
        <v>0.24870269962884439</v>
      </c>
      <c r="D10" s="37">
        <f>db!$S$24</f>
        <v>2.815322326318892</v>
      </c>
      <c r="E10" s="36"/>
      <c r="F10" s="37">
        <f>[1]erdb!$S$22</f>
        <v>11.859477762842751</v>
      </c>
      <c r="G10" s="37">
        <f>[1]erdb!$S$23</f>
        <v>-1.7091213338704669E-2</v>
      </c>
      <c r="H10" s="37">
        <f>[1]erdb!$S$24</f>
        <v>2.6772507304448467</v>
      </c>
      <c r="I10" s="37"/>
      <c r="J10" s="37">
        <f>[1]itdb!$S$22</f>
        <v>11.868942435869002</v>
      </c>
      <c r="K10" s="37">
        <f>[1]itdb!$S$23</f>
        <v>-0.60110155841757162</v>
      </c>
      <c r="L10" s="37">
        <f>[1]itdb!$S$24</f>
        <v>2.4041241256944845</v>
      </c>
    </row>
    <row r="11" spans="1:12" ht="25.95" customHeight="1" x14ac:dyDescent="0.35">
      <c r="A11" s="40" t="s">
        <v>60</v>
      </c>
      <c r="B11" s="41">
        <f>db!$T$22</f>
        <v>21.624278964002784</v>
      </c>
      <c r="C11" s="41">
        <f>db!$T$23</f>
        <v>8.5979357588929837</v>
      </c>
      <c r="D11" s="41">
        <f>db!$T$24</f>
        <v>5.8409402141759159</v>
      </c>
      <c r="E11" s="40"/>
      <c r="F11" s="41">
        <f>[1]erdb!$T$22</f>
        <v>22.055725108968339</v>
      </c>
      <c r="G11" s="41">
        <f>[1]erdb!$T$23</f>
        <v>8.635256744103593</v>
      </c>
      <c r="H11" s="41">
        <f>[1]erdb!$T$24</f>
        <v>5.8526597732193153</v>
      </c>
      <c r="I11" s="41"/>
      <c r="J11" s="41">
        <f>[1]itdb!$T$22</f>
        <v>21.269494204013117</v>
      </c>
      <c r="K11" s="41">
        <f>[1]itdb!$T$23</f>
        <v>8.5556619828572877</v>
      </c>
      <c r="L11" s="41">
        <f>[1]itdb!$T$24</f>
        <v>5.8139636233557335</v>
      </c>
    </row>
    <row r="12" spans="1:12" ht="25.95" customHeight="1" x14ac:dyDescent="0.35">
      <c r="A12" s="36" t="s">
        <v>61</v>
      </c>
      <c r="B12" s="37">
        <f>db!$U$22</f>
        <v>3.7437508618769266</v>
      </c>
      <c r="C12" s="37">
        <f>db!$U$23</f>
        <v>2.6079164987769632</v>
      </c>
      <c r="D12" s="37">
        <f>db!$U$24</f>
        <v>2.299325968666599</v>
      </c>
      <c r="E12" s="36"/>
      <c r="F12" s="37">
        <f>[1]erdb!$U$22</f>
        <v>4.7179348973394486</v>
      </c>
      <c r="G12" s="37">
        <f>[1]erdb!$U$23</f>
        <v>3.0141419633628042</v>
      </c>
      <c r="H12" s="37">
        <f>[1]erdb!$U$24</f>
        <v>2.5119252863022856</v>
      </c>
      <c r="I12" s="37"/>
      <c r="J12" s="37">
        <f>[1]itdb!$U$22</f>
        <v>4.492210882210923</v>
      </c>
      <c r="K12" s="37">
        <f>[1]itdb!$U$23</f>
        <v>2.6342299552108095</v>
      </c>
      <c r="L12" s="37">
        <f>[1]itdb!$U$24</f>
        <v>2.2925356163194355</v>
      </c>
    </row>
    <row r="13" spans="1:12" ht="25.95" customHeight="1" x14ac:dyDescent="0.35">
      <c r="A13" s="40" t="s">
        <v>62</v>
      </c>
      <c r="B13" s="41">
        <f>db!$V$22</f>
        <v>7.0265503052499678</v>
      </c>
      <c r="C13" s="41">
        <f>db!$V$23</f>
        <v>2.0712649142449635</v>
      </c>
      <c r="D13" s="41">
        <f>db!$V$24</f>
        <v>2.6107778591412334</v>
      </c>
      <c r="E13" s="40"/>
      <c r="F13" s="41">
        <f>[1]erdb!$V$22</f>
        <v>7.1800014393903933</v>
      </c>
      <c r="G13" s="41">
        <f>[1]erdb!$V$23</f>
        <v>2.3560887808914632</v>
      </c>
      <c r="H13" s="41">
        <f>[1]erdb!$V$24</f>
        <v>2.684126406822096</v>
      </c>
      <c r="I13" s="41"/>
      <c r="J13" s="41">
        <f>[1]itdb!$V$22</f>
        <v>6.5504708927822453</v>
      </c>
      <c r="K13" s="41">
        <f>[1]itdb!$V$23</f>
        <v>2.2065668718830755</v>
      </c>
      <c r="L13" s="41">
        <f>[1]itdb!$V$24</f>
        <v>2.4826716644361424</v>
      </c>
    </row>
    <row r="14" spans="1:12" ht="25.95" customHeight="1" x14ac:dyDescent="0.35">
      <c r="A14" s="61" t="s">
        <v>16</v>
      </c>
      <c r="B14" s="37"/>
      <c r="C14" s="37"/>
      <c r="D14" s="37"/>
      <c r="E14" s="36"/>
      <c r="F14" s="37"/>
      <c r="G14" s="37"/>
      <c r="H14" s="37"/>
      <c r="I14" s="37"/>
      <c r="J14" s="37"/>
      <c r="K14" s="37"/>
      <c r="L14" s="37"/>
    </row>
    <row r="15" spans="1:12" ht="25.95" customHeight="1" x14ac:dyDescent="0.35">
      <c r="A15" s="40" t="s">
        <v>58</v>
      </c>
      <c r="B15" s="41">
        <f>db!$AJ$22</f>
        <v>5.6354260515223409</v>
      </c>
      <c r="C15" s="41">
        <f>db!$AJ$23</f>
        <v>-9.1050748021609955</v>
      </c>
      <c r="D15" s="41">
        <f>db!$AJ$24</f>
        <v>-2.6949361267080585</v>
      </c>
      <c r="E15" s="40"/>
      <c r="F15" s="41">
        <f>[1]erdb!$AJ$22</f>
        <v>-2.890504217013401</v>
      </c>
      <c r="G15" s="41">
        <f>[1]erdb!$AJ$23</f>
        <v>-6.5142647775760292</v>
      </c>
      <c r="H15" s="41">
        <f>[1]erdb!$AJ$24</f>
        <v>-0.96328888669796608</v>
      </c>
      <c r="I15" s="41"/>
      <c r="J15" s="41">
        <f>[1]itdb!$AJ$22</f>
        <v>2.9693251533742249</v>
      </c>
      <c r="K15" s="41">
        <f>[1]itdb!$AJ$23</f>
        <v>-5.2406557832856642</v>
      </c>
      <c r="L15" s="41">
        <f>[1]itdb!$AJ$24</f>
        <v>0.42369175422534155</v>
      </c>
    </row>
    <row r="16" spans="1:12" ht="25.95" customHeight="1" x14ac:dyDescent="0.35">
      <c r="A16" s="36" t="s">
        <v>59</v>
      </c>
      <c r="B16" s="37">
        <f>db!$AK$22</f>
        <v>10.370164675547455</v>
      </c>
      <c r="C16" s="37">
        <f>db!$AK$23</f>
        <v>1.040736713978907</v>
      </c>
      <c r="D16" s="37">
        <f>db!$AK$24</f>
        <v>2.5039085638038472</v>
      </c>
      <c r="E16" s="36"/>
      <c r="F16" s="37">
        <f>[1]erdb!$AK$22</f>
        <v>12.015910564683697</v>
      </c>
      <c r="G16" s="37">
        <f>[1]erdb!$AK$23</f>
        <v>0.17382102883733985</v>
      </c>
      <c r="H16" s="37">
        <f>[1]erdb!$AK$24</f>
        <v>1.782928181193788</v>
      </c>
      <c r="I16" s="37"/>
      <c r="J16" s="37">
        <f>[1]itdb!$AK$22</f>
        <v>10.402694566156967</v>
      </c>
      <c r="K16" s="37">
        <f>[1]itdb!$AK$23</f>
        <v>-0.36564261080253013</v>
      </c>
      <c r="L16" s="37">
        <f>[1]itdb!$AK$24</f>
        <v>1.3687969260901545</v>
      </c>
    </row>
    <row r="17" spans="1:12" ht="25.95" customHeight="1" x14ac:dyDescent="0.35">
      <c r="A17" s="40" t="s">
        <v>60</v>
      </c>
      <c r="B17" s="41">
        <f>db!$AL$22</f>
        <v>19.978939995549759</v>
      </c>
      <c r="C17" s="41">
        <f>db!$AL$23</f>
        <v>5.0759595826589177</v>
      </c>
      <c r="D17" s="41">
        <f>db!$AL$24</f>
        <v>4.2891688145986206</v>
      </c>
      <c r="E17" s="40"/>
      <c r="F17" s="41">
        <f>[1]erdb!$AL$22</f>
        <v>21.415159883424973</v>
      </c>
      <c r="G17" s="41">
        <f>[1]erdb!$AL$23</f>
        <v>1.2542059437407493</v>
      </c>
      <c r="H17" s="41">
        <f>[1]erdb!$AL$24</f>
        <v>2.6504230396485973</v>
      </c>
      <c r="I17" s="41"/>
      <c r="J17" s="41">
        <f>[1]itdb!$AL$22</f>
        <v>18.920905615995288</v>
      </c>
      <c r="K17" s="41">
        <f>[1]itdb!$AL$23</f>
        <v>0.88988116394430605</v>
      </c>
      <c r="L17" s="41">
        <f>[1]itdb!$AL$24</f>
        <v>2.3104683054785413</v>
      </c>
    </row>
    <row r="18" spans="1:12" ht="25.95" customHeight="1" x14ac:dyDescent="0.35">
      <c r="A18" s="36" t="s">
        <v>61</v>
      </c>
      <c r="B18" s="37">
        <f>db!$AM$22</f>
        <v>6.772152798119091</v>
      </c>
      <c r="C18" s="37">
        <f>db!$AM$23</f>
        <v>1.876716793883082</v>
      </c>
      <c r="D18" s="37">
        <f>db!$AM$24</f>
        <v>2.5030854973473016</v>
      </c>
      <c r="E18" s="36"/>
      <c r="F18" s="37">
        <f>[1]erdb!$AM$22</f>
        <v>5.9176249929064229</v>
      </c>
      <c r="G18" s="37">
        <f>[1]erdb!$AM$23</f>
        <v>2.7006156830383654</v>
      </c>
      <c r="H18" s="37">
        <f>[1]erdb!$AM$24</f>
        <v>2.980359426243484</v>
      </c>
      <c r="I18" s="37"/>
      <c r="J18" s="37">
        <f>[1]itdb!$AM$22</f>
        <v>6.3300160350225232</v>
      </c>
      <c r="K18" s="37">
        <f>[1]itdb!$AM$23</f>
        <v>2.4855374064576496</v>
      </c>
      <c r="L18" s="37">
        <f>[1]itdb!$AM$24</f>
        <v>2.7987496797210021</v>
      </c>
    </row>
    <row r="19" spans="1:12" ht="25.95" customHeight="1" x14ac:dyDescent="0.35">
      <c r="A19" s="40" t="s">
        <v>62</v>
      </c>
      <c r="B19" s="41">
        <f>db!$AN$22</f>
        <v>8.3694093961034888</v>
      </c>
      <c r="C19" s="41">
        <f>db!$AN$23</f>
        <v>1.3657461837390805</v>
      </c>
      <c r="D19" s="41">
        <f>db!$AN$24</f>
        <v>2.4053775645489051</v>
      </c>
      <c r="E19" s="40"/>
      <c r="F19" s="41">
        <f>[1]erdb!$AN$22</f>
        <v>7.6513800638080331</v>
      </c>
      <c r="G19" s="41">
        <f>[1]erdb!$AN$23</f>
        <v>1.6567734834435743</v>
      </c>
      <c r="H19" s="41">
        <f>[1]erdb!$AN$24</f>
        <v>2.5459394126598145</v>
      </c>
      <c r="I19" s="41"/>
      <c r="J19" s="41">
        <f>[1]itdb!$AN$22</f>
        <v>7.5623227760998279</v>
      </c>
      <c r="K19" s="41">
        <f>[1]itdb!$AN$23</f>
        <v>1.5037088673150345</v>
      </c>
      <c r="L19" s="41">
        <f>[1]itdb!$AN$24</f>
        <v>2.4219889205443934</v>
      </c>
    </row>
    <row r="20" spans="1:12" ht="3.9" customHeight="1" thickBot="1" x14ac:dyDescent="0.25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3" customHeight="1" x14ac:dyDescent="0.2"/>
    <row r="22" spans="1:12" ht="12" customHeight="1" x14ac:dyDescent="0.2">
      <c r="A22" s="7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8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20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[1]rif!$F$22</f>
        <v>Il quadro dell'area.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5"/>
      <c r="B4" s="67" t="str">
        <f>db!D4</f>
        <v>Emilia-Occidentale</v>
      </c>
      <c r="C4" s="67"/>
      <c r="D4" s="67"/>
      <c r="E4" s="5"/>
      <c r="F4" s="66" t="str">
        <f>[1]erdb!$D$4</f>
        <v>Emilia-Romagna</v>
      </c>
      <c r="G4" s="66"/>
      <c r="H4" s="66"/>
      <c r="I4" s="65"/>
      <c r="J4" s="66" t="str">
        <f>[1]itdb!$D$4</f>
        <v>Italia</v>
      </c>
      <c r="K4" s="66"/>
      <c r="L4" s="66"/>
    </row>
    <row r="5" spans="1:12" ht="3.9" customHeight="1" x14ac:dyDescent="0.35">
      <c r="A5" s="36"/>
      <c r="B5" s="36"/>
      <c r="C5" s="36"/>
      <c r="D5" s="36"/>
      <c r="E5" s="36"/>
    </row>
    <row r="6" spans="1:12" ht="26.1" customHeight="1" thickBot="1" x14ac:dyDescent="0.4">
      <c r="A6" s="6"/>
      <c r="B6" s="38">
        <f>db!$A$22</f>
        <v>2021</v>
      </c>
      <c r="C6" s="38">
        <f>db!$A$23</f>
        <v>2022</v>
      </c>
      <c r="D6" s="38">
        <f>db!$A$24</f>
        <v>2023</v>
      </c>
      <c r="E6" s="39"/>
      <c r="F6" s="38">
        <f>[1]erdb!$A$22</f>
        <v>2021</v>
      </c>
      <c r="G6" s="38">
        <f>[1]erdb!$A$23</f>
        <v>2022</v>
      </c>
      <c r="H6" s="38">
        <f>[1]erdb!$A$24</f>
        <v>2023</v>
      </c>
      <c r="I6" s="38"/>
      <c r="J6" s="38">
        <f>[1]itdb!$A$22</f>
        <v>2021</v>
      </c>
      <c r="K6" s="38">
        <f>[1]itdb!$A$23</f>
        <v>2022</v>
      </c>
      <c r="L6" s="38">
        <f>[1]itdb!$A$24</f>
        <v>2023</v>
      </c>
    </row>
    <row r="7" spans="1:12" ht="33" customHeight="1" x14ac:dyDescent="0.35">
      <c r="A7" s="61" t="s">
        <v>48</v>
      </c>
      <c r="B7" s="37"/>
      <c r="C7" s="37"/>
      <c r="D7" s="37"/>
      <c r="E7" s="36"/>
      <c r="F7" s="37"/>
      <c r="G7" s="37"/>
      <c r="H7" s="37"/>
      <c r="I7" s="37"/>
      <c r="J7" s="37"/>
      <c r="K7" s="37"/>
      <c r="L7" s="37"/>
    </row>
    <row r="8" spans="1:12" ht="33" customHeight="1" x14ac:dyDescent="0.35">
      <c r="A8" s="40" t="s">
        <v>38</v>
      </c>
      <c r="B8" s="41">
        <f>db!$AC$22</f>
        <v>1.1027363907731846</v>
      </c>
      <c r="C8" s="41">
        <f>db!$AC$23</f>
        <v>0.12010229889942714</v>
      </c>
      <c r="D8" s="41">
        <f>db!$AC$24</f>
        <v>0.84074607046753513</v>
      </c>
      <c r="E8" s="40"/>
      <c r="F8" s="41">
        <f>[1]erdb!$AC$22</f>
        <v>0.15858250934261964</v>
      </c>
      <c r="G8" s="41">
        <f>[1]erdb!$AC$23</f>
        <v>0.93621575123763456</v>
      </c>
      <c r="H8" s="41">
        <f>[1]erdb!$AC$24</f>
        <v>1.0550459538439583</v>
      </c>
      <c r="I8" s="41"/>
      <c r="J8" s="41">
        <f>[1]itdb!$AC$22</f>
        <v>0.95039955359572659</v>
      </c>
      <c r="K8" s="41">
        <f>[1]itdb!$AC$23</f>
        <v>1.0693629730399445</v>
      </c>
      <c r="L8" s="41">
        <f>[1]itdb!$AC$24</f>
        <v>1.1118687043399023</v>
      </c>
    </row>
    <row r="9" spans="1:12" ht="33" customHeight="1" x14ac:dyDescent="0.35">
      <c r="A9" s="36" t="s">
        <v>37</v>
      </c>
      <c r="B9" s="37">
        <f>db!$AB$22</f>
        <v>0.92883425030010347</v>
      </c>
      <c r="C9" s="37">
        <f>db!$AB$23</f>
        <v>0.65874904177769533</v>
      </c>
      <c r="D9" s="37">
        <f>db!$AB$24</f>
        <v>1.2264806820049934</v>
      </c>
      <c r="E9" s="36"/>
      <c r="F9" s="37">
        <f>[1]erdb!$AB$22</f>
        <v>0.62074146952511011</v>
      </c>
      <c r="G9" s="37">
        <f>[1]erdb!$AB$23</f>
        <v>0.77552115999302007</v>
      </c>
      <c r="H9" s="37">
        <f>[1]erdb!$AB$24</f>
        <v>1.275450762086705</v>
      </c>
      <c r="I9" s="37"/>
      <c r="J9" s="37">
        <f>[1]itdb!$AB$22</f>
        <v>0.75361205918671459</v>
      </c>
      <c r="K9" s="37">
        <f>[1]itdb!$AB$23</f>
        <v>0.6237088673150426</v>
      </c>
      <c r="L9" s="37">
        <f>[1]itdb!$AB$24</f>
        <v>1.1519889205444001</v>
      </c>
    </row>
    <row r="10" spans="1:12" ht="33" customHeight="1" x14ac:dyDescent="0.35">
      <c r="A10" s="40" t="s">
        <v>54</v>
      </c>
      <c r="B10" s="41">
        <f>db!$AO$22</f>
        <v>72.127988637532653</v>
      </c>
      <c r="C10" s="41">
        <f>db!$AO$23</f>
        <v>72.124717065934746</v>
      </c>
      <c r="D10" s="41">
        <f>db!$AO$24</f>
        <v>72.640189388876962</v>
      </c>
      <c r="E10" s="40"/>
      <c r="F10" s="41">
        <f>[1]erdb!$AO$22</f>
        <v>72.40805618552838</v>
      </c>
      <c r="G10" s="41">
        <f>[1]erdb!$AO$23</f>
        <v>73.039325407885443</v>
      </c>
      <c r="H10" s="41">
        <f>[1]erdb!$AO$24</f>
        <v>73.753303554980974</v>
      </c>
      <c r="I10" s="41"/>
      <c r="J10" s="41">
        <f>[1]itdb!$AO$22</f>
        <v>64.342459067242345</v>
      </c>
      <c r="K10" s="41">
        <f>[1]itdb!$AO$23</f>
        <v>65.293622104524971</v>
      </c>
      <c r="L10" s="41">
        <f>[1]itdb!$AO$24</f>
        <v>66.293029819166435</v>
      </c>
    </row>
    <row r="11" spans="1:12" ht="33" customHeight="1" x14ac:dyDescent="0.35">
      <c r="A11" s="36" t="s">
        <v>55</v>
      </c>
      <c r="B11" s="37">
        <f>db!$AP$22</f>
        <v>68.147841184636121</v>
      </c>
      <c r="C11" s="37">
        <f>db!$AP$23</f>
        <v>68.511369303085644</v>
      </c>
      <c r="D11" s="37">
        <f>db!$AP$24</f>
        <v>69.264958907254609</v>
      </c>
      <c r="E11" s="36"/>
      <c r="F11" s="37">
        <f>[1]erdb!$AP$22</f>
        <v>68.473346045974296</v>
      </c>
      <c r="G11" s="37">
        <f>[1]erdb!$AP$23</f>
        <v>68.960348841202162</v>
      </c>
      <c r="H11" s="37">
        <f>[1]erdb!$AP$24</f>
        <v>69.786329275893848</v>
      </c>
      <c r="I11" s="37"/>
      <c r="J11" s="37">
        <f>[1]itdb!$AP$22</f>
        <v>58.23164762589181</v>
      </c>
      <c r="K11" s="37">
        <f>[1]itdb!$AP$23</f>
        <v>58.831913939602686</v>
      </c>
      <c r="L11" s="37">
        <f>[1]itdb!$AP$24</f>
        <v>59.756117667840847</v>
      </c>
    </row>
    <row r="12" spans="1:12" ht="33" customHeight="1" x14ac:dyDescent="0.35">
      <c r="A12" s="40" t="s">
        <v>42</v>
      </c>
      <c r="B12" s="41">
        <f>db!$AQ$22</f>
        <v>5.5181733583312624</v>
      </c>
      <c r="C12" s="41">
        <f>db!$AQ$23</f>
        <v>5.0098605718562021</v>
      </c>
      <c r="D12" s="41">
        <f>db!$AQ$24</f>
        <v>4.6465056190219531</v>
      </c>
      <c r="E12" s="40"/>
      <c r="F12" s="41">
        <f>[1]erdb!$AQ$22</f>
        <v>5.4340778455263656</v>
      </c>
      <c r="G12" s="41">
        <f>[1]erdb!$AQ$23</f>
        <v>5.5846306683480291</v>
      </c>
      <c r="H12" s="41">
        <f>[1]erdb!$AQ$24</f>
        <v>5.3787072414049213</v>
      </c>
      <c r="I12" s="41"/>
      <c r="J12" s="41">
        <f>[1]itdb!$AQ$22</f>
        <v>9.4973234314285513</v>
      </c>
      <c r="K12" s="41">
        <f>[1]itdb!$AQ$23</f>
        <v>9.8963849096594494</v>
      </c>
      <c r="L12" s="41">
        <f>[1]itdb!$AQ$24</f>
        <v>9.8606326625241341</v>
      </c>
    </row>
    <row r="13" spans="1:12" ht="33" customHeight="1" x14ac:dyDescent="0.35">
      <c r="A13" s="61" t="s">
        <v>18</v>
      </c>
      <c r="B13" s="37"/>
      <c r="C13" s="37"/>
      <c r="D13" s="37"/>
      <c r="E13" s="36"/>
      <c r="F13" s="37"/>
      <c r="G13" s="37"/>
      <c r="H13" s="37"/>
      <c r="I13" s="37"/>
      <c r="J13" s="37"/>
      <c r="K13" s="37"/>
      <c r="L13" s="37"/>
    </row>
    <row r="14" spans="1:12" ht="33" customHeight="1" x14ac:dyDescent="0.35">
      <c r="A14" s="40" t="s">
        <v>100</v>
      </c>
      <c r="B14" s="41">
        <f>db!$AR$22</f>
        <v>4.6685881138663676</v>
      </c>
      <c r="C14" s="41">
        <f>db!$AR$23</f>
        <v>3.7702149083988168</v>
      </c>
      <c r="D14" s="41">
        <f>db!$AR$24</f>
        <v>4.0253225529461867</v>
      </c>
      <c r="E14" s="40"/>
      <c r="F14" s="41">
        <f>[1]erdb!$AR$22</f>
        <v>4.7458249416444387</v>
      </c>
      <c r="G14" s="41">
        <f>[1]erdb!$AR$23</f>
        <v>3.8321367582917487</v>
      </c>
      <c r="H14" s="41">
        <f>[1]erdb!$AR$24</f>
        <v>4.0753015886423993</v>
      </c>
      <c r="I14" s="41"/>
      <c r="J14" s="41">
        <f>[1]itdb!$AR$22</f>
        <v>3.6899351659981816</v>
      </c>
      <c r="K14" s="41">
        <f>[1]itdb!$AR$23</f>
        <v>3.5732111905629527</v>
      </c>
      <c r="L14" s="41">
        <f>[1]itdb!$AR$24</f>
        <v>3.8323917318547451</v>
      </c>
    </row>
    <row r="15" spans="1:12" ht="33" customHeight="1" x14ac:dyDescent="0.35">
      <c r="A15" s="36" t="s">
        <v>56</v>
      </c>
      <c r="B15" s="37">
        <f>db!$AS$22</f>
        <v>31.501934492577899</v>
      </c>
      <c r="C15" s="37">
        <f>db!$AS$23</f>
        <v>32.179045898806926</v>
      </c>
      <c r="D15" s="37">
        <f>db!$AS$24</f>
        <v>33.002997872301485</v>
      </c>
      <c r="E15" s="36"/>
      <c r="F15" s="37">
        <f>[1]erdb!$AS$22</f>
        <v>30.995879268938577</v>
      </c>
      <c r="G15" s="37">
        <f>[1]erdb!$AS$23</f>
        <v>31.750033709235392</v>
      </c>
      <c r="H15" s="37">
        <f>[1]erdb!$AS$24</f>
        <v>32.595195960542029</v>
      </c>
      <c r="I15" s="37"/>
      <c r="J15" s="37">
        <f>[1]itdb!$AS$22</f>
        <v>25.545371237285345</v>
      </c>
      <c r="K15" s="37">
        <f>[1]itdb!$AS$23</f>
        <v>26.201259232995554</v>
      </c>
      <c r="L15" s="37">
        <f>[1]itdb!$AS$24</f>
        <v>26.924521036833532</v>
      </c>
    </row>
    <row r="16" spans="1:12" ht="33" customHeight="1" x14ac:dyDescent="0.35">
      <c r="A16" s="40" t="s">
        <v>63</v>
      </c>
      <c r="B16" s="41">
        <f>db!$AZ$22</f>
        <v>70.109736069192806</v>
      </c>
      <c r="C16" s="41">
        <f>db!$AZ$23</f>
        <v>71.093566247443135</v>
      </c>
      <c r="D16" s="41">
        <f>db!$AZ$24</f>
        <v>72.065788361714255</v>
      </c>
      <c r="E16" s="40"/>
      <c r="F16" s="41">
        <f>[1]erdb!$AZ$22</f>
        <v>69.488193114678509</v>
      </c>
      <c r="G16" s="41">
        <f>[1]erdb!$AZ$23</f>
        <v>70.578048932912694</v>
      </c>
      <c r="H16" s="41">
        <f>[1]erdb!$AZ$24</f>
        <v>71.559743685556114</v>
      </c>
      <c r="I16" s="41"/>
      <c r="J16" s="41">
        <f>[1]itdb!$AZ$22</f>
        <v>66.949604471818702</v>
      </c>
      <c r="K16" s="41">
        <f>[1]itdb!$AZ$23</f>
        <v>68.002753064071641</v>
      </c>
      <c r="L16" s="41">
        <f>[1]itdb!$AZ$24</f>
        <v>68.897348326163538</v>
      </c>
    </row>
    <row r="17" spans="1:12" ht="3.9" customHeight="1" thickBot="1" x14ac:dyDescent="0.25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</row>
    <row r="18" spans="1:12" ht="3" customHeight="1" x14ac:dyDescent="0.2"/>
    <row r="19" spans="1:12" ht="15" customHeight="1" x14ac:dyDescent="0.2">
      <c r="A19" s="7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8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85" zoomScaleNormal="85" workbookViewId="0"/>
  </sheetViews>
  <sheetFormatPr defaultColWidth="9.28515625" defaultRowHeight="10.199999999999999" x14ac:dyDescent="0.2"/>
  <cols>
    <col min="1" max="1" width="19.7109375" style="1" customWidth="1"/>
    <col min="2" max="3" width="17.85546875" style="1" customWidth="1"/>
    <col min="4" max="4" width="19.7109375" style="1" customWidth="1"/>
    <col min="5" max="5" width="12.28515625" style="1" bestFit="1" customWidth="1"/>
    <col min="6" max="6" width="65.140625" style="1" bestFit="1" customWidth="1"/>
    <col min="7" max="16384" width="9.28515625" style="1"/>
  </cols>
  <sheetData>
    <row r="1" spans="1:7" ht="23.25" x14ac:dyDescent="0.35">
      <c r="A1" s="34"/>
      <c r="B1" s="34"/>
      <c r="C1" s="34"/>
      <c r="D1" s="34" t="s">
        <v>13</v>
      </c>
    </row>
    <row r="2" spans="1:7" ht="9" customHeight="1" x14ac:dyDescent="0.2"/>
    <row r="3" spans="1:7" ht="18" customHeight="1" x14ac:dyDescent="0.2">
      <c r="E3" s="42" t="str">
        <f>"1. "&amp;[2]rif!$B$6</f>
        <v xml:space="preserve">1. Il quadro mondiale. </v>
      </c>
      <c r="F3" s="42"/>
    </row>
    <row r="4" spans="1:7" ht="15" customHeight="1" x14ac:dyDescent="0.2">
      <c r="E4" s="42"/>
      <c r="F4" s="42" t="str">
        <f>[2]rif!$C$6</f>
        <v>Tasso di variazione del prodotto interno lordo</v>
      </c>
      <c r="G4" s="42">
        <v>3</v>
      </c>
    </row>
    <row r="5" spans="1:7" ht="18" customHeight="1" x14ac:dyDescent="0.2">
      <c r="E5" s="42" t="str">
        <f>"2. "&amp;[2]rif!$B$7</f>
        <v xml:space="preserve">2. Il quadro europeo. </v>
      </c>
      <c r="F5" s="42"/>
      <c r="G5" s="42"/>
    </row>
    <row r="6" spans="1:7" ht="15" customHeight="1" x14ac:dyDescent="0.2">
      <c r="E6" s="42"/>
      <c r="F6" s="42" t="str">
        <f>[2]rif!$C$7</f>
        <v>Tasso di variazione del prodotto interno lordo</v>
      </c>
      <c r="G6" s="42">
        <v>4</v>
      </c>
    </row>
    <row r="7" spans="1:7" ht="18" customHeight="1" x14ac:dyDescent="0.2">
      <c r="E7" s="42" t="str">
        <f>"3. "&amp;[2]rif!$B$8</f>
        <v xml:space="preserve">3. Il quadro nazionale. </v>
      </c>
      <c r="F7" s="42"/>
      <c r="G7" s="42"/>
    </row>
    <row r="8" spans="1:7" ht="15" customHeight="1" x14ac:dyDescent="0.2">
      <c r="E8" s="42"/>
      <c r="F8" s="42" t="str">
        <f>[2]rif!$C$8</f>
        <v>Principali variabili, tasso di variazione - 1</v>
      </c>
      <c r="G8" s="42">
        <v>5</v>
      </c>
    </row>
    <row r="9" spans="1:7" ht="15" customHeight="1" x14ac:dyDescent="0.2">
      <c r="E9" s="42"/>
      <c r="F9" s="42" t="str">
        <f>[2]rif!$C$9</f>
        <v>Principali variabili, tasso di variazione - 2</v>
      </c>
      <c r="G9" s="42">
        <v>6</v>
      </c>
    </row>
    <row r="10" spans="1:7" ht="18" customHeight="1" x14ac:dyDescent="0.2">
      <c r="E10" s="42" t="str">
        <f>"4. "&amp;[1]rif!$B$10</f>
        <v xml:space="preserve">4. Il quadro regionale. </v>
      </c>
      <c r="F10" s="42"/>
      <c r="G10" s="42"/>
    </row>
    <row r="11" spans="1:7" ht="15" customHeight="1" x14ac:dyDescent="0.2">
      <c r="E11" s="42"/>
      <c r="F11" s="42" t="str">
        <f>[1]rif!$D10</f>
        <v>Prodotto interno lordo: indice (2000=100) e tasso di variazione</v>
      </c>
      <c r="G11" s="42">
        <v>7</v>
      </c>
    </row>
    <row r="12" spans="1:7" ht="15" customHeight="1" x14ac:dyDescent="0.2">
      <c r="E12" s="42"/>
      <c r="F12" s="42" t="str">
        <f>[1]rif!$D11</f>
        <v>Principali variabili, tasso di variazione - 1</v>
      </c>
      <c r="G12" s="42">
        <v>8</v>
      </c>
    </row>
    <row r="13" spans="1:7" ht="15" customHeight="1" x14ac:dyDescent="0.2">
      <c r="E13" s="42"/>
      <c r="F13" s="42" t="str">
        <f>[1]rif!$D12</f>
        <v>Principali variabili, tasso di variazione - 2</v>
      </c>
      <c r="G13" s="42">
        <v>9</v>
      </c>
    </row>
    <row r="14" spans="1:7" ht="15" customHeight="1" x14ac:dyDescent="0.2">
      <c r="E14" s="42"/>
      <c r="F14" s="42" t="str">
        <f>[1]rif!$D13</f>
        <v>Principali variabili di conto economico, tasso di variazione</v>
      </c>
      <c r="G14" s="42">
        <v>10</v>
      </c>
    </row>
    <row r="15" spans="1:7" ht="15" customHeight="1" x14ac:dyDescent="0.2">
      <c r="E15" s="42"/>
      <c r="F15" s="42" t="str">
        <f>[1]rif!$D14</f>
        <v>Valore aggiunto: i settori, variazione, quota e indice (2000=100)</v>
      </c>
      <c r="G15" s="42">
        <v>11</v>
      </c>
    </row>
    <row r="16" spans="1:7" ht="15" customHeight="1" x14ac:dyDescent="0.2">
      <c r="E16" s="42"/>
      <c r="F16" s="42" t="str">
        <f>[1]rif!$D15</f>
        <v>Esportazioni: indice (2000=100), tasso di variazione e quota</v>
      </c>
      <c r="G16" s="42">
        <v>12</v>
      </c>
    </row>
    <row r="17" spans="5:7" ht="15" customHeight="1" x14ac:dyDescent="0.2">
      <c r="E17" s="42"/>
      <c r="F17" s="42" t="str">
        <f>[1]rif!$D16</f>
        <v>Importazioni: indice (2000=100), tasso di variazione e quota</v>
      </c>
      <c r="G17" s="42">
        <v>13</v>
      </c>
    </row>
    <row r="18" spans="5:7" ht="15" customHeight="1" x14ac:dyDescent="0.2">
      <c r="E18" s="42"/>
      <c r="F18" s="42" t="str">
        <f>[1]rif!$D17</f>
        <v xml:space="preserve">Unità di lavoro </v>
      </c>
      <c r="G18" s="42">
        <v>14</v>
      </c>
    </row>
    <row r="19" spans="5:7" ht="15" customHeight="1" x14ac:dyDescent="0.2">
      <c r="E19" s="42"/>
      <c r="F19" s="42" t="str">
        <f>[1]rif!$D18</f>
        <v>Unità di lavoro nei settori: indice e tasso di variazione</v>
      </c>
      <c r="G19" s="42">
        <v>15</v>
      </c>
    </row>
    <row r="20" spans="5:7" ht="15" customHeight="1" x14ac:dyDescent="0.2">
      <c r="E20" s="42"/>
      <c r="F20" s="42" t="str">
        <f>[1]rif!$D19</f>
        <v>Lavoro: occupati, tassi di attività, occupazione e disoccupazione</v>
      </c>
      <c r="G20" s="42">
        <v>16</v>
      </c>
    </row>
    <row r="21" spans="5:7" ht="18" customHeight="1" x14ac:dyDescent="0.2">
      <c r="E21" s="42" t="str">
        <f>"5. "&amp;[1]rif!$B$20</f>
        <v xml:space="preserve">5. Il quadro provinciale. </v>
      </c>
      <c r="F21" s="42"/>
      <c r="G21" s="42"/>
    </row>
    <row r="22" spans="5:7" ht="15" customHeight="1" x14ac:dyDescent="0.2">
      <c r="E22" s="42"/>
      <c r="F22" s="42" t="str">
        <f>[1]rif!$D20</f>
        <v>Valore aggiunto: indice (2000=100) e tasso di variazione</v>
      </c>
      <c r="G22" s="42">
        <v>17</v>
      </c>
    </row>
    <row r="23" spans="5:7" ht="15" customHeight="1" x14ac:dyDescent="0.2">
      <c r="E23" s="42"/>
      <c r="F23" s="42" t="str">
        <f>[1]rif!$D21</f>
        <v>Principali variabili, tasso di variazione - 1</v>
      </c>
      <c r="G23" s="42">
        <v>18</v>
      </c>
    </row>
    <row r="24" spans="5:7" ht="15" customHeight="1" x14ac:dyDescent="0.2">
      <c r="E24" s="42"/>
      <c r="F24" s="42" t="str">
        <f>[1]rif!$D22</f>
        <v>Principali variabili, tasso di variazione - 2</v>
      </c>
      <c r="G24" s="42">
        <v>19</v>
      </c>
    </row>
    <row r="25" spans="5:7" ht="15" customHeight="1" x14ac:dyDescent="0.2">
      <c r="E25" s="42"/>
      <c r="F25" s="42" t="str">
        <f>[1]rif!$D23</f>
        <v>Valore aggiunto: i settori, variazione, quota e indice (2000=100)</v>
      </c>
      <c r="G25" s="42">
        <v>20</v>
      </c>
    </row>
    <row r="26" spans="5:7" ht="15" customHeight="1" x14ac:dyDescent="0.2">
      <c r="E26" s="42"/>
      <c r="F26" s="42" t="str">
        <f>[1]rif!$D24</f>
        <v>Esportazioni: indice (2000=100), tasso di variazione e quota</v>
      </c>
      <c r="G26" s="42">
        <v>21</v>
      </c>
    </row>
    <row r="27" spans="5:7" ht="15" customHeight="1" x14ac:dyDescent="0.2">
      <c r="E27" s="42"/>
      <c r="F27" s="42" t="str">
        <f>[1]rif!$D25</f>
        <v>Importazioni: indice (2000=100), tasso di variazione e quota</v>
      </c>
      <c r="G27" s="42">
        <v>22</v>
      </c>
    </row>
    <row r="28" spans="5:7" ht="15" customHeight="1" x14ac:dyDescent="0.2">
      <c r="E28" s="42"/>
      <c r="F28" s="42" t="str">
        <f>[1]rif!$D26</f>
        <v xml:space="preserve">Unità di lavoro </v>
      </c>
      <c r="G28" s="42">
        <v>23</v>
      </c>
    </row>
    <row r="29" spans="5:7" ht="15" customHeight="1" x14ac:dyDescent="0.2">
      <c r="E29" s="42"/>
      <c r="F29" s="42" t="str">
        <f>[1]rif!$D27</f>
        <v>Unità di lavoro nei settori: indice e tasso di variazione</v>
      </c>
      <c r="G29" s="42">
        <v>24</v>
      </c>
    </row>
    <row r="30" spans="5:7" ht="15" customHeight="1" x14ac:dyDescent="0.2">
      <c r="E30" s="42"/>
      <c r="F30" s="42" t="str">
        <f>[1]rif!$D28</f>
        <v>Lavoro: occupati, tassi di attività, occupazione e disoccupazione</v>
      </c>
      <c r="G30" s="42">
        <v>25</v>
      </c>
    </row>
    <row r="31" spans="5:7" ht="15" customHeight="1" x14ac:dyDescent="0.2">
      <c r="E31" s="42"/>
      <c r="F31" s="42" t="str">
        <f>[1]rif!$D29</f>
        <v>Indici strutturali</v>
      </c>
      <c r="G31" s="42">
        <v>26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62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[1]rif!$F$23</f>
        <v>Il quadro dell'area. Valore aggiunto: i settori, variazione, quota e indice (2000=100)</v>
      </c>
    </row>
    <row r="57" spans="1:1" ht="17.100000000000001" customHeight="1" x14ac:dyDescent="0.25">
      <c r="A57" s="8" t="str">
        <f>[1]rif!$A$33</f>
        <v>Fonte: elaborazioni Sistema camerale regionale su dati Prometeia, Scenari per le economie locali, aprile 2022</v>
      </c>
    </row>
    <row r="62" spans="1:1" ht="8.1" customHeight="1" x14ac:dyDescent="0.2">
      <c r="A62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[1]rif!$F$24</f>
        <v>Il quadro dell'area. Esportazioni: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[1]rif!$F$25</f>
        <v>Il quadro dell'area. Importazioni: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>
      <selection activeCell="CZ57" sqref="CZ57"/>
    </sheetView>
  </sheetViews>
  <sheetFormatPr defaultColWidth="1.85546875" defaultRowHeight="8.1" customHeight="1" x14ac:dyDescent="0.2"/>
  <sheetData>
    <row r="1" spans="1:1" ht="22.95" x14ac:dyDescent="0.4">
      <c r="A1" s="34" t="str">
        <f>[1]rif!$F$26</f>
        <v xml:space="preserve">Il quadro dell'area.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[1]rif!$F$27</f>
        <v>Il quadro dell'area.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[1]rif!$F$28</f>
        <v>Il quadro dell'area. Lavoro: occupati, tassi di attività, occupazione e disoccupazione</v>
      </c>
    </row>
    <row r="56" spans="1:1" ht="11.4" x14ac:dyDescent="0.2">
      <c r="A56" s="9" t="str">
        <f>[1]rif!$B$40</f>
        <v>(*) Calcolato sulla popolazione presente in età lavorativa (15-64 anni).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6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[1]rif!$F$29</f>
        <v>Il quadro dell'area. Indici strutturali</v>
      </c>
    </row>
    <row r="56" spans="1:1" ht="18" customHeight="1" x14ac:dyDescent="0.25">
      <c r="A56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D58"/>
  <sheetViews>
    <sheetView zoomScaleNormal="100" workbookViewId="0"/>
  </sheetViews>
  <sheetFormatPr defaultColWidth="1.85546875" defaultRowHeight="8.1" customHeight="1" x14ac:dyDescent="0.2"/>
  <cols>
    <col min="1" max="1" width="1.85546875" style="49"/>
    <col min="2" max="2" width="82.140625" style="48" customWidth="1"/>
    <col min="3" max="3" width="3.28515625" style="49" customWidth="1"/>
    <col min="4" max="4" width="78.7109375" style="48" bestFit="1" customWidth="1"/>
    <col min="5" max="16384" width="1.85546875" style="49"/>
  </cols>
  <sheetData>
    <row r="1" spans="2:4" ht="3" customHeight="1" x14ac:dyDescent="0.2"/>
    <row r="2" spans="2:4" ht="34.200000000000003" x14ac:dyDescent="0.2">
      <c r="B2" s="50" t="s">
        <v>106</v>
      </c>
    </row>
    <row r="3" spans="2:4" ht="3" customHeight="1" x14ac:dyDescent="0.2"/>
    <row r="4" spans="2:4" ht="13.2" x14ac:dyDescent="0.25">
      <c r="B4" s="51" t="s">
        <v>75</v>
      </c>
    </row>
    <row r="5" spans="2:4" ht="3" customHeight="1" x14ac:dyDescent="0.2">
      <c r="B5" s="52"/>
    </row>
    <row r="6" spans="2:4" ht="12" customHeight="1" x14ac:dyDescent="0.25">
      <c r="B6" s="53" t="s">
        <v>114</v>
      </c>
    </row>
    <row r="7" spans="2:4" ht="12.75" customHeight="1" x14ac:dyDescent="0.2">
      <c r="B7" s="54" t="s">
        <v>107</v>
      </c>
      <c r="C7" s="57"/>
      <c r="D7" s="55" t="s">
        <v>108</v>
      </c>
    </row>
    <row r="8" spans="2:4" ht="3" customHeight="1" x14ac:dyDescent="0.2">
      <c r="B8" s="52"/>
    </row>
    <row r="9" spans="2:4" ht="12" customHeight="1" x14ac:dyDescent="0.25">
      <c r="B9" s="53" t="s">
        <v>76</v>
      </c>
    </row>
    <row r="10" spans="2:4" ht="11.4" x14ac:dyDescent="0.2">
      <c r="B10" s="54" t="s">
        <v>109</v>
      </c>
      <c r="C10" s="57"/>
      <c r="D10" s="55" t="s">
        <v>115</v>
      </c>
    </row>
    <row r="11" spans="2:4" ht="3" customHeight="1" x14ac:dyDescent="0.2">
      <c r="B11" s="52"/>
    </row>
    <row r="12" spans="2:4" ht="12" x14ac:dyDescent="0.25">
      <c r="B12" s="53" t="s">
        <v>77</v>
      </c>
    </row>
    <row r="13" spans="2:4" ht="12.75" customHeight="1" x14ac:dyDescent="0.2">
      <c r="B13" s="54" t="s">
        <v>110</v>
      </c>
      <c r="C13" s="57"/>
      <c r="D13" s="55" t="s">
        <v>116</v>
      </c>
    </row>
    <row r="14" spans="2:4" ht="3" customHeight="1" x14ac:dyDescent="0.2">
      <c r="B14" s="52"/>
    </row>
    <row r="15" spans="2:4" ht="12" x14ac:dyDescent="0.25">
      <c r="B15" s="53" t="s">
        <v>78</v>
      </c>
    </row>
    <row r="16" spans="2:4" ht="12.75" customHeight="1" x14ac:dyDescent="0.2">
      <c r="B16" s="54" t="s">
        <v>111</v>
      </c>
      <c r="C16" s="57"/>
      <c r="D16" s="56" t="s">
        <v>117</v>
      </c>
    </row>
    <row r="17" spans="2:4" ht="3" customHeight="1" x14ac:dyDescent="0.2">
      <c r="B17" s="52"/>
    </row>
    <row r="18" spans="2:4" ht="12" x14ac:dyDescent="0.25">
      <c r="B18" s="53" t="s">
        <v>79</v>
      </c>
    </row>
    <row r="19" spans="2:4" ht="12.75" customHeight="1" x14ac:dyDescent="0.2">
      <c r="B19" s="54" t="s">
        <v>80</v>
      </c>
      <c r="C19" s="57"/>
      <c r="D19" s="56" t="s">
        <v>118</v>
      </c>
    </row>
    <row r="20" spans="2:4" ht="3" customHeight="1" x14ac:dyDescent="0.2">
      <c r="B20" s="52"/>
    </row>
    <row r="21" spans="2:4" ht="12" x14ac:dyDescent="0.25">
      <c r="B21" s="53" t="s">
        <v>81</v>
      </c>
    </row>
    <row r="22" spans="2:4" ht="12.75" customHeight="1" x14ac:dyDescent="0.2">
      <c r="B22" s="54" t="s">
        <v>95</v>
      </c>
      <c r="C22" s="57"/>
      <c r="D22" s="56" t="s">
        <v>119</v>
      </c>
    </row>
    <row r="23" spans="2:4" ht="3" customHeight="1" x14ac:dyDescent="0.2">
      <c r="B23" s="52"/>
    </row>
    <row r="24" spans="2:4" ht="12" x14ac:dyDescent="0.25">
      <c r="B24" s="53" t="s">
        <v>82</v>
      </c>
    </row>
    <row r="25" spans="2:4" ht="12.75" customHeight="1" x14ac:dyDescent="0.2">
      <c r="B25" s="54" t="s">
        <v>93</v>
      </c>
      <c r="C25" s="57"/>
      <c r="D25" s="56" t="s">
        <v>120</v>
      </c>
    </row>
    <row r="26" spans="2:4" ht="3" customHeight="1" x14ac:dyDescent="0.2">
      <c r="B26" s="52"/>
    </row>
    <row r="27" spans="2:4" ht="12" x14ac:dyDescent="0.25">
      <c r="B27" s="53" t="s">
        <v>83</v>
      </c>
    </row>
    <row r="28" spans="2:4" ht="11.4" x14ac:dyDescent="0.2">
      <c r="B28" s="54" t="s">
        <v>94</v>
      </c>
      <c r="C28" s="57"/>
      <c r="D28" s="56" t="s">
        <v>121</v>
      </c>
    </row>
    <row r="29" spans="2:4" ht="3" customHeight="1" x14ac:dyDescent="0.2">
      <c r="B29" s="52"/>
    </row>
    <row r="30" spans="2:4" ht="12" x14ac:dyDescent="0.25">
      <c r="B30" s="53" t="s">
        <v>84</v>
      </c>
    </row>
    <row r="31" spans="2:4" ht="12.75" customHeight="1" x14ac:dyDescent="0.2">
      <c r="B31" s="54" t="s">
        <v>96</v>
      </c>
      <c r="C31" s="57"/>
      <c r="D31" s="56" t="s">
        <v>122</v>
      </c>
    </row>
    <row r="32" spans="2:4" ht="3" customHeight="1" x14ac:dyDescent="0.2">
      <c r="B32" s="52"/>
    </row>
    <row r="33" spans="2:4" ht="12" x14ac:dyDescent="0.25">
      <c r="B33" s="53" t="s">
        <v>123</v>
      </c>
    </row>
    <row r="34" spans="2:4" ht="11.4" x14ac:dyDescent="0.2">
      <c r="B34" s="54" t="s">
        <v>124</v>
      </c>
      <c r="C34" s="57"/>
      <c r="D34" s="55" t="s">
        <v>125</v>
      </c>
    </row>
    <row r="35" spans="2:4" ht="3" customHeight="1" x14ac:dyDescent="0.2">
      <c r="B35" s="52"/>
    </row>
    <row r="36" spans="2:4" ht="12" x14ac:dyDescent="0.25">
      <c r="B36" s="53" t="s">
        <v>85</v>
      </c>
    </row>
    <row r="37" spans="2:4" ht="11.4" x14ac:dyDescent="0.2">
      <c r="B37" s="54" t="s">
        <v>86</v>
      </c>
      <c r="C37" s="57"/>
      <c r="D37" s="56" t="s">
        <v>126</v>
      </c>
    </row>
    <row r="38" spans="2:4" ht="3" customHeight="1" x14ac:dyDescent="0.2">
      <c r="B38" s="52"/>
    </row>
    <row r="39" spans="2:4" ht="12" x14ac:dyDescent="0.25">
      <c r="B39" s="53" t="s">
        <v>87</v>
      </c>
    </row>
    <row r="40" spans="2:4" ht="11.4" x14ac:dyDescent="0.2">
      <c r="B40" s="54" t="s">
        <v>92</v>
      </c>
      <c r="C40" s="57"/>
      <c r="D40" s="56" t="s">
        <v>127</v>
      </c>
    </row>
    <row r="41" spans="2:4" ht="3" customHeight="1" x14ac:dyDescent="0.2">
      <c r="B41" s="52"/>
    </row>
    <row r="42" spans="2:4" ht="13.2" x14ac:dyDescent="0.25">
      <c r="B42" s="51" t="s">
        <v>88</v>
      </c>
    </row>
    <row r="43" spans="2:4" ht="5.0999999999999996" customHeight="1" x14ac:dyDescent="0.2">
      <c r="B43" s="52"/>
    </row>
    <row r="44" spans="2:4" ht="12" x14ac:dyDescent="0.25">
      <c r="B44" s="53" t="s">
        <v>89</v>
      </c>
    </row>
    <row r="45" spans="2:4" ht="11.4" x14ac:dyDescent="0.2">
      <c r="B45" s="54" t="s">
        <v>112</v>
      </c>
      <c r="C45" s="57"/>
      <c r="D45" s="56" t="s">
        <v>128</v>
      </c>
    </row>
    <row r="46" spans="2:4" ht="3" customHeight="1" x14ac:dyDescent="0.2">
      <c r="B46" s="52"/>
    </row>
    <row r="47" spans="2:4" ht="13.2" x14ac:dyDescent="0.25">
      <c r="B47" s="51" t="s">
        <v>90</v>
      </c>
    </row>
    <row r="48" spans="2:4" ht="3" customHeight="1" x14ac:dyDescent="0.2">
      <c r="B48" s="52"/>
    </row>
    <row r="49" spans="2:4" ht="12" x14ac:dyDescent="0.25">
      <c r="B49" s="53" t="s">
        <v>91</v>
      </c>
    </row>
    <row r="50" spans="2:4" ht="22.95" x14ac:dyDescent="0.2">
      <c r="B50" s="54" t="s">
        <v>113</v>
      </c>
      <c r="C50" s="57"/>
      <c r="D50" s="56" t="s">
        <v>129</v>
      </c>
    </row>
    <row r="51" spans="2:4" ht="3" customHeight="1" x14ac:dyDescent="0.2"/>
    <row r="58" spans="2:4" ht="18" customHeight="1" x14ac:dyDescent="0.2"/>
  </sheetData>
  <hyperlinks>
    <hyperlink ref="D10" r:id="rId1"/>
    <hyperlink ref="D13" r:id="rId2"/>
    <hyperlink ref="D16" r:id="rId3" display="http://www.ucer.camcom.it/studi-ricerche/analisi/os-congiuntura-commercio"/>
    <hyperlink ref="D19" r:id="rId4" display="http://www.ucer.camcom.it/studi-ricerche/analisi/os-congiuntura-costruzioni"/>
    <hyperlink ref="D22" r:id="rId5" display="http://www.ucer.camcom.it/studi-ricerche/analisi/demografia-imprese"/>
    <hyperlink ref="D25" r:id="rId6" display="http://www.ucer.camcom.it/studi-ricerche/analisi/imprenditoria-estera"/>
    <hyperlink ref="D28" r:id="rId7" display="http://www.ucer.camcom.it/studi-ricerche/analisi/imprenditoria-femminile"/>
    <hyperlink ref="D31" r:id="rId8" display="http://www.ucer.camcom.it/studi-ricerche/analisi/imprenditoria-giovanile"/>
    <hyperlink ref="D34" r:id="rId9"/>
    <hyperlink ref="D45" r:id="rId10" display="http://www.ucer.camcom.it/studi-ricerche/analisi/rapporto-economia-regionale"/>
    <hyperlink ref="D50" r:id="rId11" display="http://www.ucer.camcom.it/studi-ricerche/dati/bd"/>
    <hyperlink ref="D7" r:id="rId12"/>
    <hyperlink ref="D40" r:id="rId13" display="http://www.ucer.camcom.it/studi-ricerche/analisi/scenario-previsione"/>
    <hyperlink ref="D37" r:id="rId14" display="http://www.ucer.camcom.it/studi-ricerche/analisi/esportazioni-regionali"/>
  </hyperlink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5"/>
  <headerFooter>
    <oddHeader>&amp;C&amp;K0070C0Scenari Emilia-Romagna</oddHeader>
    <oddFooter>&amp;R&amp;"Tahoma,Normale"&amp;16&amp;KC00000&amp;P</oddFooter>
  </headerFooter>
  <drawing r:id="rId16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29"/>
  <sheetViews>
    <sheetView zoomScale="85" zoomScaleNormal="85" workbookViewId="0">
      <pane xSplit="1" ySplit="9" topLeftCell="AG10" activePane="bottomRight" state="frozen"/>
      <selection pane="topRight"/>
      <selection pane="bottomLeft"/>
      <selection pane="bottomRight"/>
    </sheetView>
  </sheetViews>
  <sheetFormatPr defaultRowHeight="10.199999999999999" x14ac:dyDescent="0.2"/>
  <sheetData>
    <row r="1" spans="1:53" x14ac:dyDescent="0.2">
      <c r="A1" s="10" t="s">
        <v>0</v>
      </c>
    </row>
    <row r="2" spans="1:53" x14ac:dyDescent="0.2">
      <c r="A2" t="str">
        <f>[1]eovq!$A$4&amp;" - database per grafici e tabelle"</f>
        <v>Emilia-Occidentale - database per grafici e tabelle</v>
      </c>
    </row>
    <row r="3" spans="1:53" x14ac:dyDescent="0.2">
      <c r="A3" s="11" t="s">
        <v>1</v>
      </c>
    </row>
    <row r="4" spans="1:53" x14ac:dyDescent="0.2">
      <c r="A4" s="11" t="s">
        <v>97</v>
      </c>
      <c r="B4" s="12"/>
      <c r="C4" s="12"/>
      <c r="D4" s="13" t="str">
        <f>[1]eovq!$A$4</f>
        <v>Emilia-Occidentale</v>
      </c>
      <c r="E4" s="13" t="str">
        <f>[1]eovq!$A$4</f>
        <v>Emilia-Occidentale</v>
      </c>
      <c r="F4" s="13"/>
      <c r="G4" s="13"/>
      <c r="H4" s="13" t="str">
        <f>[1]eovq!$A$4</f>
        <v>Emilia-Occidentale</v>
      </c>
      <c r="I4" s="13" t="str">
        <f>[1]eovq!$A$4</f>
        <v>Emilia-Occidentale</v>
      </c>
      <c r="J4" s="13"/>
      <c r="K4" s="13"/>
      <c r="L4" s="13"/>
      <c r="M4" s="13" t="str">
        <f>[1]eovq!$A$4</f>
        <v>Emilia-Occidentale</v>
      </c>
      <c r="N4" s="13" t="str">
        <f>[1]eovq!$A$4</f>
        <v>Emilia-Occidentale</v>
      </c>
      <c r="O4" s="13" t="str">
        <f>[1]eovq!$A$4</f>
        <v>Emilia-Occidentale</v>
      </c>
      <c r="P4" s="13" t="str">
        <f>[1]eovq!$A$4</f>
        <v>Emilia-Occidentale</v>
      </c>
      <c r="Q4" s="13" t="str">
        <f>[1]eovq!$A$4</f>
        <v>Emilia-Occidentale</v>
      </c>
      <c r="R4" s="13" t="str">
        <f>[1]eovq!$A$4</f>
        <v>Emilia-Occidentale</v>
      </c>
      <c r="S4" s="13" t="str">
        <f>[1]eovq!$A$4</f>
        <v>Emilia-Occidentale</v>
      </c>
      <c r="T4" s="13" t="str">
        <f>[1]eovq!$A$4</f>
        <v>Emilia-Occidentale</v>
      </c>
      <c r="U4" s="13" t="str">
        <f>[1]eovq!$A$4</f>
        <v>Emilia-Occidentale</v>
      </c>
      <c r="V4" s="13" t="str">
        <f>[1]eovq!$A$4</f>
        <v>Emilia-Occidentale</v>
      </c>
      <c r="W4" s="13" t="str">
        <f>[1]eovq!$A$4</f>
        <v>Emilia-Occidentale</v>
      </c>
      <c r="X4" s="13" t="str">
        <f>[1]eovq!$A$4</f>
        <v>Emilia-Occidentale</v>
      </c>
      <c r="Y4" s="13" t="str">
        <f>[1]eovq!$A$4</f>
        <v>Emilia-Occidentale</v>
      </c>
      <c r="Z4" s="13" t="str">
        <f>[1]eovq!$A$4</f>
        <v>Emilia-Occidentale</v>
      </c>
      <c r="AA4" s="13" t="str">
        <f>[1]eovq!$A$4</f>
        <v>Emilia-Occidentale</v>
      </c>
      <c r="AB4" s="13" t="str">
        <f>[1]eovq!$A$4</f>
        <v>Emilia-Occidentale</v>
      </c>
      <c r="AC4" s="13" t="str">
        <f>[1]eovq!$A$4</f>
        <v>Emilia-Occidentale</v>
      </c>
      <c r="AD4" s="13" t="str">
        <f>[1]eovq!$A$4</f>
        <v>Emilia-Occidentale</v>
      </c>
      <c r="AE4" s="13" t="str">
        <f>[1]eoi!$A$4</f>
        <v>Emilia-Occidentale</v>
      </c>
      <c r="AF4" s="13" t="str">
        <f>[1]eoi!$A$4</f>
        <v>Emilia-Occidentale</v>
      </c>
      <c r="AG4" s="13" t="str">
        <f>[1]eoi!$A$4</f>
        <v>Emilia-Occidentale</v>
      </c>
      <c r="AH4" s="13" t="str">
        <f>[1]eoi!$A$4</f>
        <v>Emilia-Occidentale</v>
      </c>
      <c r="AI4" s="13" t="str">
        <f>[1]eoi!$A$4</f>
        <v>Emilia-Occidentale</v>
      </c>
      <c r="AJ4" s="13" t="str">
        <f>[1]eovq!$A$4</f>
        <v>Emilia-Occidentale</v>
      </c>
      <c r="AK4" s="13" t="str">
        <f>[1]eovq!$A$4</f>
        <v>Emilia-Occidentale</v>
      </c>
      <c r="AL4" s="13" t="str">
        <f>[1]eovq!$A$4</f>
        <v>Emilia-Occidentale</v>
      </c>
      <c r="AM4" s="13" t="str">
        <f>[1]eovq!$A$4</f>
        <v>Emilia-Occidentale</v>
      </c>
      <c r="AN4" s="13" t="str">
        <f>[1]eovq!$A$4</f>
        <v>Emilia-Occidentale</v>
      </c>
      <c r="AO4" s="13" t="str">
        <f>[1]eovq!$A$4</f>
        <v>Emilia-Occidentale</v>
      </c>
      <c r="AP4" s="13" t="str">
        <f>[1]eovq!$A$4</f>
        <v>Emilia-Occidentale</v>
      </c>
      <c r="AQ4" s="13" t="str">
        <f>[1]eovq!$A$4</f>
        <v>Emilia-Occidentale</v>
      </c>
      <c r="AR4" s="13" t="str">
        <f>[1]eovq!$A$4</f>
        <v>Emilia-Occidentale</v>
      </c>
      <c r="AS4" s="13" t="str">
        <f>[1]eovq!$A$4</f>
        <v>Emilia-Occidentale</v>
      </c>
      <c r="AT4" s="13" t="str">
        <f>[1]eovq!$A$4</f>
        <v>Emilia-Occidentale</v>
      </c>
      <c r="AU4" s="13" t="str">
        <f>[1]eovq!$A$4</f>
        <v>Emilia-Occidentale</v>
      </c>
      <c r="AV4" s="13" t="str">
        <f>[1]eovq!$A$4</f>
        <v>Emilia-Occidentale</v>
      </c>
      <c r="AW4" s="13" t="str">
        <f>[1]eovq!$A$4</f>
        <v>Emilia-Occidentale</v>
      </c>
      <c r="AX4" s="13" t="str">
        <f>[1]eovq!$A$4</f>
        <v>Emilia-Occidentale</v>
      </c>
      <c r="AY4" s="13" t="str">
        <f>[1]eovq!$A$4</f>
        <v>Emilia-Occidentale</v>
      </c>
      <c r="AZ4" s="13" t="str">
        <f>[1]eovq!$A$4</f>
        <v>Emilia-Occidentale</v>
      </c>
    </row>
    <row r="5" spans="1:53" x14ac:dyDescent="0.2">
      <c r="A5" t="s">
        <v>2</v>
      </c>
      <c r="B5" s="14" t="s">
        <v>3</v>
      </c>
      <c r="C5" t="s">
        <v>4</v>
      </c>
      <c r="D5" s="14" t="s">
        <v>3</v>
      </c>
      <c r="E5" s="14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4" t="s">
        <v>3</v>
      </c>
      <c r="N5" s="14" t="s">
        <v>3</v>
      </c>
      <c r="O5" s="14" t="s">
        <v>3</v>
      </c>
      <c r="P5" s="14" t="s">
        <v>3</v>
      </c>
      <c r="Q5" s="14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4" t="s">
        <v>6</v>
      </c>
      <c r="AT5" s="14" t="s">
        <v>74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4" t="s">
        <v>6</v>
      </c>
      <c r="BA5" s="46" t="s">
        <v>98</v>
      </c>
    </row>
    <row r="6" spans="1:53" x14ac:dyDescent="0.2">
      <c r="B6" s="15" t="s">
        <v>7</v>
      </c>
      <c r="C6" s="15"/>
      <c r="D6" s="15" t="s">
        <v>8</v>
      </c>
      <c r="E6" s="15" t="s">
        <v>8</v>
      </c>
      <c r="F6" s="13"/>
      <c r="G6" s="16" t="s">
        <v>9</v>
      </c>
      <c r="H6" s="16"/>
      <c r="I6" s="16"/>
      <c r="J6" s="16"/>
      <c r="K6" s="16"/>
      <c r="L6" s="13"/>
      <c r="M6" s="15" t="s">
        <v>8</v>
      </c>
      <c r="N6" s="17"/>
      <c r="O6" s="17"/>
      <c r="P6" s="17"/>
      <c r="Q6" s="17"/>
      <c r="R6" s="15" t="s">
        <v>10</v>
      </c>
      <c r="S6" s="17"/>
      <c r="T6" s="17"/>
      <c r="U6" s="17"/>
      <c r="V6" s="15"/>
      <c r="W6" s="16" t="s">
        <v>11</v>
      </c>
      <c r="X6" s="16"/>
      <c r="Y6" s="16"/>
      <c r="Z6" s="16"/>
      <c r="AA6" s="25" t="s">
        <v>52</v>
      </c>
      <c r="AB6" s="25"/>
      <c r="AC6" s="25"/>
      <c r="AE6" s="17" t="s">
        <v>16</v>
      </c>
      <c r="AF6" s="17"/>
      <c r="AG6" s="17"/>
      <c r="AH6" s="17"/>
      <c r="AI6" s="17"/>
      <c r="AJ6" s="17"/>
      <c r="AK6" s="17"/>
      <c r="AL6" s="17"/>
      <c r="AM6" s="17"/>
      <c r="AN6" s="17"/>
      <c r="AO6" s="25" t="s">
        <v>17</v>
      </c>
      <c r="AP6" s="25"/>
      <c r="AQ6" s="25"/>
      <c r="BA6" s="46" t="s">
        <v>99</v>
      </c>
    </row>
    <row r="7" spans="1:53" x14ac:dyDescent="0.2">
      <c r="A7" t="s">
        <v>12</v>
      </c>
      <c r="B7" s="18"/>
      <c r="C7" s="19"/>
      <c r="D7" s="20" t="str">
        <f>[1]eoi!$B6</f>
        <v>X</v>
      </c>
      <c r="E7" s="20" t="str">
        <f>[1]eoi!$C6</f>
        <v>M</v>
      </c>
      <c r="F7" s="21"/>
      <c r="G7" s="22"/>
      <c r="H7" s="22" t="str">
        <f>[1]eovq!$C6</f>
        <v>M</v>
      </c>
      <c r="I7" s="22" t="str">
        <f>[1]eovq!$B6</f>
        <v>X</v>
      </c>
      <c r="J7" s="22"/>
      <c r="K7" s="22"/>
      <c r="L7" s="21"/>
      <c r="M7" s="20" t="str">
        <f>[1]eoi!$F6</f>
        <v>VAA</v>
      </c>
      <c r="N7" s="20" t="str">
        <f>[1]eoi!$G6</f>
        <v>VAI</v>
      </c>
      <c r="O7" s="20" t="str">
        <f>[1]eoi!$H6</f>
        <v>VAC</v>
      </c>
      <c r="P7" s="20" t="str">
        <f>[1]eoi!$I6</f>
        <v>VAS</v>
      </c>
      <c r="Q7" s="20" t="str">
        <f>[1]eoi!$J6</f>
        <v>VAT</v>
      </c>
      <c r="R7" s="22" t="str">
        <f>[1]eovq!$F6</f>
        <v>VAA</v>
      </c>
      <c r="S7" s="22" t="str">
        <f>[1]eovq!$G6</f>
        <v>VAI</v>
      </c>
      <c r="T7" s="22" t="str">
        <f>[1]eovq!$H6</f>
        <v>VAC</v>
      </c>
      <c r="U7" s="22" t="str">
        <f>[1]eovq!$I6</f>
        <v>VAS</v>
      </c>
      <c r="V7" s="22" t="str">
        <f>[1]eovq!$J6</f>
        <v>VAT</v>
      </c>
      <c r="W7" t="str">
        <f>[1]eovq!AD5</f>
        <v>VAA/VAT</v>
      </c>
      <c r="X7" t="str">
        <f>[1]eovq!AE5</f>
        <v>VAI/VAT</v>
      </c>
      <c r="Y7" t="str">
        <f>[1]eovq!AF5</f>
        <v>VAC/VAT</v>
      </c>
      <c r="Z7" t="str">
        <f>[1]eovq!AG5</f>
        <v>VAS/VAT</v>
      </c>
      <c r="AA7" s="21" t="str">
        <f>[1]eoi!$AA6</f>
        <v>N</v>
      </c>
      <c r="AB7" s="21" t="str">
        <f>[1]eovq!$AA6</f>
        <v>N</v>
      </c>
      <c r="AC7" s="21" t="str">
        <f>[1]eovq!$Y6</f>
        <v>FL</v>
      </c>
      <c r="AD7" s="21" t="str">
        <f>[1]eovq!$U6</f>
        <v>POPPRE</v>
      </c>
      <c r="AE7" s="21" t="str">
        <f>[1]eoi!$P6</f>
        <v>UTA</v>
      </c>
      <c r="AF7" s="21" t="str">
        <f>[1]eoi!$Q6</f>
        <v>UTI</v>
      </c>
      <c r="AG7" s="21" t="str">
        <f>[1]eoi!$R6</f>
        <v>UTC</v>
      </c>
      <c r="AH7" s="21" t="str">
        <f>[1]eoi!$S6</f>
        <v>UTS</v>
      </c>
      <c r="AI7" s="21" t="str">
        <f>[1]eoi!$T6</f>
        <v>UTT</v>
      </c>
      <c r="AJ7" s="21" t="str">
        <f>[1]eovq!$P6</f>
        <v>UTA</v>
      </c>
      <c r="AK7" s="21" t="str">
        <f>[1]eovq!$Q6</f>
        <v>UTI</v>
      </c>
      <c r="AL7" s="21" t="str">
        <f>[1]eovq!$R6</f>
        <v>UTC</v>
      </c>
      <c r="AM7" s="21" t="str">
        <f>[1]eovq!$S6</f>
        <v>UTS</v>
      </c>
      <c r="AN7" s="21" t="str">
        <f>[1]eovq!$T6</f>
        <v>UTT</v>
      </c>
      <c r="AO7" s="21" t="str">
        <f>[1]eovq!$AH6</f>
        <v>TA</v>
      </c>
      <c r="AP7" s="21" t="str">
        <f>[1]eovq!$AI6</f>
        <v>TO</v>
      </c>
      <c r="AQ7" s="21" t="str">
        <f>[1]eovq!$AJ6</f>
        <v>TD</v>
      </c>
      <c r="AR7" s="21" t="str">
        <f>[1]eovq!$AB6</f>
        <v>REDD</v>
      </c>
      <c r="AS7" s="23" t="str">
        <f>[1]eo!$AC6</f>
        <v>VAT/POPCR</v>
      </c>
      <c r="AT7" s="23" t="str">
        <f>[1]eo!$AD6</f>
        <v>VVAT/POPCR</v>
      </c>
      <c r="AU7" t="str">
        <f>[1]eovq!$AK5</f>
        <v>VX/VVAT</v>
      </c>
      <c r="AV7" t="str">
        <f>[1]eovq!$AL5</f>
        <v>VM/VVAT</v>
      </c>
      <c r="AW7" t="str">
        <f>[1]eovq!$AM5</f>
        <v>pr/ita VVAT/POPPRE</v>
      </c>
      <c r="AX7" t="str">
        <f>[1]eovq!$AN5</f>
        <v>pr/ita VVAT/N</v>
      </c>
      <c r="AY7" s="21" t="str">
        <f>[1]eovq!$AO5</f>
        <v>VAT/N</v>
      </c>
      <c r="AZ7" s="21" t="str">
        <f>[1]eo!$AF6</f>
        <v>VAT/N</v>
      </c>
    </row>
    <row r="8" spans="1:53" x14ac:dyDescent="0.2">
      <c r="B8" t="s">
        <v>13</v>
      </c>
      <c r="C8" t="s">
        <v>14</v>
      </c>
      <c r="D8" s="24" t="s">
        <v>13</v>
      </c>
      <c r="E8" s="24" t="s">
        <v>13</v>
      </c>
      <c r="F8" s="13"/>
      <c r="G8" s="15" t="s">
        <v>15</v>
      </c>
      <c r="H8" s="15"/>
      <c r="I8" s="15"/>
      <c r="J8" s="15"/>
      <c r="K8" s="15"/>
      <c r="L8" s="13"/>
      <c r="M8" s="24" t="s">
        <v>13</v>
      </c>
      <c r="N8" s="24"/>
      <c r="O8" s="24"/>
      <c r="P8" s="24"/>
      <c r="Q8" s="24"/>
      <c r="R8" s="15" t="str">
        <f>[1]eovq!$A$4</f>
        <v>Emilia-Occidentale</v>
      </c>
      <c r="S8" s="15"/>
      <c r="T8" s="15"/>
      <c r="U8" s="15"/>
      <c r="V8" s="15"/>
      <c r="W8" s="15"/>
      <c r="X8" s="15"/>
      <c r="Y8" s="15"/>
      <c r="Z8" s="15"/>
      <c r="AA8" s="25" t="s">
        <v>13</v>
      </c>
      <c r="AB8" s="25" t="s">
        <v>49</v>
      </c>
      <c r="AC8" s="25"/>
      <c r="AD8" s="13"/>
      <c r="AE8" s="35" t="s">
        <v>13</v>
      </c>
      <c r="AF8" s="35"/>
      <c r="AG8" s="35"/>
      <c r="AH8" s="35"/>
      <c r="AI8" s="35"/>
      <c r="AJ8" s="17" t="s">
        <v>49</v>
      </c>
      <c r="AK8" s="17"/>
      <c r="AL8" s="17"/>
      <c r="AM8" s="17"/>
      <c r="AN8" s="17"/>
      <c r="AO8" s="25" t="s">
        <v>53</v>
      </c>
      <c r="AP8" s="25"/>
      <c r="AQ8" s="25"/>
      <c r="AR8" s="26" t="s">
        <v>18</v>
      </c>
      <c r="AS8" s="26"/>
      <c r="AT8" s="26"/>
      <c r="AU8" s="27" t="s">
        <v>19</v>
      </c>
      <c r="AV8" s="27"/>
      <c r="AW8" s="28" t="s">
        <v>20</v>
      </c>
      <c r="AX8" s="28"/>
      <c r="AY8" s="26" t="s">
        <v>18</v>
      </c>
      <c r="AZ8" s="26"/>
    </row>
    <row r="9" spans="1:53" x14ac:dyDescent="0.2">
      <c r="A9" t="s">
        <v>21</v>
      </c>
      <c r="B9" s="15" t="s">
        <v>22</v>
      </c>
      <c r="C9" s="29" t="s">
        <v>15</v>
      </c>
      <c r="D9" s="15" t="s">
        <v>23</v>
      </c>
      <c r="E9" s="15" t="s">
        <v>24</v>
      </c>
      <c r="F9" s="13" t="s">
        <v>25</v>
      </c>
      <c r="G9" s="15" t="s">
        <v>26</v>
      </c>
      <c r="H9" s="15" t="s">
        <v>27</v>
      </c>
      <c r="I9" s="15" t="s">
        <v>28</v>
      </c>
      <c r="J9" s="15" t="s">
        <v>29</v>
      </c>
      <c r="K9" s="15" t="s">
        <v>30</v>
      </c>
      <c r="L9" s="13" t="s">
        <v>31</v>
      </c>
      <c r="M9" s="15" t="s">
        <v>32</v>
      </c>
      <c r="N9" s="15" t="s">
        <v>33</v>
      </c>
      <c r="O9" s="15" t="s">
        <v>34</v>
      </c>
      <c r="P9" s="15" t="s">
        <v>35</v>
      </c>
      <c r="Q9" s="15" t="s">
        <v>36</v>
      </c>
      <c r="R9" s="15" t="s">
        <v>32</v>
      </c>
      <c r="S9" s="15" t="s">
        <v>33</v>
      </c>
      <c r="T9" s="15" t="s">
        <v>34</v>
      </c>
      <c r="U9" s="15" t="s">
        <v>35</v>
      </c>
      <c r="V9" s="15" t="s">
        <v>36</v>
      </c>
      <c r="W9" s="15" t="s">
        <v>32</v>
      </c>
      <c r="X9" s="15" t="s">
        <v>33</v>
      </c>
      <c r="Y9" s="15" t="s">
        <v>34</v>
      </c>
      <c r="Z9" s="15" t="s">
        <v>35</v>
      </c>
      <c r="AA9" s="13" t="s">
        <v>37</v>
      </c>
      <c r="AB9" s="13" t="s">
        <v>37</v>
      </c>
      <c r="AC9" t="s">
        <v>38</v>
      </c>
      <c r="AD9" t="s">
        <v>39</v>
      </c>
      <c r="AE9" s="15" t="s">
        <v>32</v>
      </c>
      <c r="AF9" s="15" t="s">
        <v>33</v>
      </c>
      <c r="AG9" s="15" t="s">
        <v>34</v>
      </c>
      <c r="AH9" s="15" t="s">
        <v>35</v>
      </c>
      <c r="AI9" s="15" t="s">
        <v>36</v>
      </c>
      <c r="AJ9" s="15" t="s">
        <v>32</v>
      </c>
      <c r="AK9" s="15" t="s">
        <v>33</v>
      </c>
      <c r="AL9" s="15" t="s">
        <v>34</v>
      </c>
      <c r="AM9" s="15" t="s">
        <v>35</v>
      </c>
      <c r="AN9" s="15" t="s">
        <v>36</v>
      </c>
      <c r="AO9" t="s">
        <v>40</v>
      </c>
      <c r="AP9" t="s">
        <v>41</v>
      </c>
      <c r="AQ9" t="s">
        <v>42</v>
      </c>
      <c r="AR9" t="s">
        <v>43</v>
      </c>
      <c r="AS9" s="17" t="s">
        <v>102</v>
      </c>
      <c r="AT9" s="17" t="s">
        <v>103</v>
      </c>
      <c r="AU9" t="s">
        <v>44</v>
      </c>
      <c r="AV9" t="s">
        <v>45</v>
      </c>
      <c r="AW9" t="s">
        <v>46</v>
      </c>
      <c r="AX9" t="s">
        <v>47</v>
      </c>
      <c r="AY9" s="13" t="s">
        <v>104</v>
      </c>
      <c r="AZ9" s="13" t="s">
        <v>105</v>
      </c>
    </row>
    <row r="10" spans="1:53" x14ac:dyDescent="0.2">
      <c r="A10" s="30">
        <f>[1]eodb!A10</f>
        <v>2009</v>
      </c>
      <c r="B10" s="19"/>
      <c r="C10" s="31"/>
      <c r="D10" s="20">
        <f>[1]eodb!D10</f>
        <v>124.95491186488945</v>
      </c>
      <c r="E10" s="20">
        <f>[1]eodb!E10</f>
        <v>134.89300871719422</v>
      </c>
      <c r="F10" s="21"/>
      <c r="G10" s="22"/>
      <c r="H10" s="22">
        <f>[1]eodb!H10</f>
        <v>-19.478517708928202</v>
      </c>
      <c r="I10" s="22">
        <f>[1]eodb!I10</f>
        <v>-16.999950888381299</v>
      </c>
      <c r="J10" s="22"/>
      <c r="K10" s="22"/>
      <c r="L10" s="21"/>
      <c r="M10" s="20">
        <f>[1]eodb!M10</f>
        <v>95.166952538939114</v>
      </c>
      <c r="N10" s="20">
        <f>[1]eodb!N10</f>
        <v>97.630405121814746</v>
      </c>
      <c r="O10" s="20">
        <f>[1]eodb!O10</f>
        <v>115.91218398052686</v>
      </c>
      <c r="P10" s="20">
        <f>[1]eodb!P10</f>
        <v>106.77012825252235</v>
      </c>
      <c r="Q10" s="20">
        <f>[1]eodb!Q10</f>
        <v>104.39991057751307</v>
      </c>
      <c r="R10" s="22">
        <f>[1]eodb!R10</f>
        <v>5.1844239227280653</v>
      </c>
      <c r="S10" s="22">
        <f>[1]eodb!S10</f>
        <v>-16.825325217004959</v>
      </c>
      <c r="T10" s="22">
        <f>[1]eodb!T10</f>
        <v>-8.9002674626243117</v>
      </c>
      <c r="U10" s="22">
        <f>[1]eodb!U10</f>
        <v>-3.0268379295890879</v>
      </c>
      <c r="V10" s="22">
        <f>[1]eodb!V10</f>
        <v>-7.3443764597384771</v>
      </c>
      <c r="W10" s="20">
        <f>[1]eodb!W10</f>
        <v>2.518780840547536</v>
      </c>
      <c r="X10" s="20">
        <f>[1]eodb!X10</f>
        <v>26.652664988415843</v>
      </c>
      <c r="Y10" s="20">
        <f>[1]eodb!Y10</f>
        <v>6.7436991443369632</v>
      </c>
      <c r="Z10" s="20">
        <f>[1]eodb!Z10</f>
        <v>64.084855026699657</v>
      </c>
      <c r="AA10" s="43">
        <f>[1]eodb!AA10</f>
        <v>110.42394819047617</v>
      </c>
      <c r="AB10" s="21">
        <f>[1]eodb!AB10</f>
        <v>-1.8267740029872082</v>
      </c>
      <c r="AC10" s="21">
        <f>[1]eodb!AC10</f>
        <v>-7.520074695253065E-2</v>
      </c>
      <c r="AD10" s="21">
        <f>[1]eodb!AD10</f>
        <v>1.5460315669075797</v>
      </c>
      <c r="AE10" s="43">
        <f>[1]eodb!AE10</f>
        <v>87.139895547258845</v>
      </c>
      <c r="AF10" s="43">
        <f>[1]eodb!AF10</f>
        <v>97.104854135919012</v>
      </c>
      <c r="AG10" s="43">
        <f>[1]eodb!AG10</f>
        <v>119.77622286422061</v>
      </c>
      <c r="AH10" s="43">
        <f>[1]eodb!AH10</f>
        <v>111.41471167219547</v>
      </c>
      <c r="AI10" s="43">
        <f>[1]eodb!AI10</f>
        <v>107.26885976417144</v>
      </c>
      <c r="AJ10" s="21">
        <f>[1]eodb!AJ10</f>
        <v>-0.78405916974356726</v>
      </c>
      <c r="AK10" s="21">
        <f>[1]eodb!AK10</f>
        <v>-5.6694832366101071</v>
      </c>
      <c r="AL10" s="21">
        <f>[1]eodb!AL10</f>
        <v>-3.5502409571346094</v>
      </c>
      <c r="AM10" s="21">
        <f>[1]eodb!AM10</f>
        <v>-1.1093568223480177</v>
      </c>
      <c r="AN10" s="21">
        <f>[1]eodb!AN10</f>
        <v>-2.4429037851161239</v>
      </c>
      <c r="AO10" s="43">
        <f>[1]eodb!AO10</f>
        <v>71.264923226796896</v>
      </c>
      <c r="AP10" s="43">
        <f>[1]eodb!AP10</f>
        <v>68.458926801836</v>
      </c>
      <c r="AQ10" s="43">
        <f>[1]eodb!AQ10</f>
        <v>3.9374159094102406</v>
      </c>
      <c r="AR10" s="21">
        <f>[1]eodb!AR10</f>
        <v>-2.7971956712585566</v>
      </c>
      <c r="AS10" s="32">
        <f>[1]eodb!AS10</f>
        <v>30.75621906151148</v>
      </c>
      <c r="AT10" s="32">
        <f>[1]eodb!AT10</f>
        <v>29.010201059571873</v>
      </c>
      <c r="AU10" s="43">
        <f>[1]eodb!AU10</f>
        <v>35.186365998180918</v>
      </c>
      <c r="AV10" s="43">
        <f>[1]eodb!AV10</f>
        <v>22.894316052129948</v>
      </c>
      <c r="AW10" s="43">
        <f>[1]eodb!AW10</f>
        <v>121.22985860252182</v>
      </c>
      <c r="AX10" s="43">
        <f>[1]eodb!AX10</f>
        <v>102.32624731899772</v>
      </c>
      <c r="AY10" s="21">
        <f>[1]eodb!AY10</f>
        <v>-5.6202721268619253</v>
      </c>
      <c r="AZ10" s="43">
        <f>[1]eodb!AZ10</f>
        <v>68.660226059980701</v>
      </c>
      <c r="BA10" s="46">
        <v>33</v>
      </c>
    </row>
    <row r="11" spans="1:53" x14ac:dyDescent="0.2">
      <c r="A11" s="30">
        <f>[1]eodb!A11</f>
        <v>2010</v>
      </c>
      <c r="B11" s="19"/>
      <c r="C11" s="31"/>
      <c r="D11" s="20">
        <f>[1]eodb!D11</f>
        <v>138.9611524496064</v>
      </c>
      <c r="E11" s="20">
        <f>[1]eodb!E11</f>
        <v>141.92653719909703</v>
      </c>
      <c r="F11" s="21"/>
      <c r="G11" s="22"/>
      <c r="H11" s="22">
        <f>[1]eodb!H11</f>
        <v>5.2141534604278172</v>
      </c>
      <c r="I11" s="22">
        <f>[1]eodb!I11</f>
        <v>11.209035623874897</v>
      </c>
      <c r="J11" s="22"/>
      <c r="K11" s="22"/>
      <c r="L11" s="21"/>
      <c r="M11" s="20">
        <f>[1]eodb!M11</f>
        <v>94.200856120312338</v>
      </c>
      <c r="N11" s="20">
        <f>[1]eodb!N11</f>
        <v>108.64578357742508</v>
      </c>
      <c r="O11" s="20">
        <f>[1]eodb!O11</f>
        <v>102.89074890624056</v>
      </c>
      <c r="P11" s="20">
        <f>[1]eodb!P11</f>
        <v>103.93468602005441</v>
      </c>
      <c r="Q11" s="20">
        <f>[1]eodb!Q11</f>
        <v>104.94501408502833</v>
      </c>
      <c r="R11" s="22">
        <f>[1]eodb!R11</f>
        <v>-1.0151595620669696</v>
      </c>
      <c r="S11" s="22">
        <f>[1]eodb!S11</f>
        <v>11.28273353149185</v>
      </c>
      <c r="T11" s="22">
        <f>[1]eodb!T11</f>
        <v>-11.233879500082489</v>
      </c>
      <c r="U11" s="22">
        <f>[1]eodb!U11</f>
        <v>-2.6556512377336694</v>
      </c>
      <c r="V11" s="22">
        <f>[1]eodb!V11</f>
        <v>0.52213024369456296</v>
      </c>
      <c r="W11" s="20">
        <f>[1]eodb!W11</f>
        <v>2.4802610031770573</v>
      </c>
      <c r="X11" s="20">
        <f>[1]eodb!X11</f>
        <v>29.505755684043006</v>
      </c>
      <c r="Y11" s="20">
        <f>[1]eodb!Y11</f>
        <v>5.9550271110470678</v>
      </c>
      <c r="Z11" s="20">
        <f>[1]eodb!Z11</f>
        <v>62.058956201732876</v>
      </c>
      <c r="AA11" s="43">
        <f>[1]eodb!AA11</f>
        <v>107.77133438791989</v>
      </c>
      <c r="AB11" s="21">
        <f>[1]eodb!AB11</f>
        <v>-2.4022088016456666</v>
      </c>
      <c r="AC11" s="21">
        <f>[1]eodb!AC11</f>
        <v>-1.9333550047641035</v>
      </c>
      <c r="AD11" s="21">
        <f>[1]eodb!AD11</f>
        <v>0.58382926285287517</v>
      </c>
      <c r="AE11" s="43">
        <f>[1]eodb!AE11</f>
        <v>80.624470867533432</v>
      </c>
      <c r="AF11" s="43">
        <f>[1]eodb!AF11</f>
        <v>95.152117629852455</v>
      </c>
      <c r="AG11" s="43">
        <f>[1]eodb!AG11</f>
        <v>109.59024810098343</v>
      </c>
      <c r="AH11" s="43">
        <f>[1]eodb!AH11</f>
        <v>108.47746983153529</v>
      </c>
      <c r="AI11" s="43">
        <f>[1]eodb!AI11</f>
        <v>103.85088600597695</v>
      </c>
      <c r="AJ11" s="21">
        <f>[1]eodb!AJ11</f>
        <v>-7.4769709543568315</v>
      </c>
      <c r="AK11" s="21">
        <f>[1]eodb!AK11</f>
        <v>-2.0109566338808116</v>
      </c>
      <c r="AL11" s="21">
        <f>[1]eodb!AL11</f>
        <v>-8.5041709611965892</v>
      </c>
      <c r="AM11" s="21">
        <f>[1]eodb!AM11</f>
        <v>-2.6363141784203181</v>
      </c>
      <c r="AN11" s="21">
        <f>[1]eodb!AN11</f>
        <v>-3.1863616017815732</v>
      </c>
      <c r="AO11" s="43">
        <f>[1]eodb!AO11</f>
        <v>69.481466135392694</v>
      </c>
      <c r="AP11" s="43">
        <f>[1]eodb!AP11</f>
        <v>66.42658260910504</v>
      </c>
      <c r="AQ11" s="43">
        <f>[1]eodb!AQ11</f>
        <v>4.3966883489977917</v>
      </c>
      <c r="AR11" s="21">
        <f>[1]eodb!AR11</f>
        <v>-1.1911737984143356</v>
      </c>
      <c r="AS11" s="32">
        <f>[1]eodb!AS11</f>
        <v>30.660598215807418</v>
      </c>
      <c r="AT11" s="32">
        <f>[1]eodb!AT11</f>
        <v>28.792901065968689</v>
      </c>
      <c r="AU11" s="43">
        <f>[1]eodb!AU11</f>
        <v>40.006885418082916</v>
      </c>
      <c r="AV11" s="43">
        <f>[1]eodb!AV11</f>
        <v>25.646632585072147</v>
      </c>
      <c r="AW11" s="43">
        <f>[1]eodb!AW11</f>
        <v>118.83110319394163</v>
      </c>
      <c r="AX11" s="43">
        <f>[1]eodb!AX11</f>
        <v>102.32641828676191</v>
      </c>
      <c r="AY11" s="21">
        <f>[1]eodb!AY11</f>
        <v>2.9963168320038092</v>
      </c>
      <c r="AZ11" s="43">
        <f>[1]eodb!AZ11</f>
        <v>70.717503970307774</v>
      </c>
      <c r="BA11" s="46">
        <v>34</v>
      </c>
    </row>
    <row r="12" spans="1:53" x14ac:dyDescent="0.2">
      <c r="A12" s="30">
        <f>[1]eodb!A12</f>
        <v>2011</v>
      </c>
      <c r="B12" s="19"/>
      <c r="C12" s="31"/>
      <c r="D12" s="20">
        <f>[1]eodb!D12</f>
        <v>153.48852272994631</v>
      </c>
      <c r="E12" s="20">
        <f>[1]eodb!E12</f>
        <v>156.18437961703924</v>
      </c>
      <c r="F12" s="21"/>
      <c r="G12" s="22"/>
      <c r="H12" s="22">
        <f>[1]eodb!H12</f>
        <v>10.045931296090949</v>
      </c>
      <c r="I12" s="22">
        <f>[1]eodb!I12</f>
        <v>10.454267271285179</v>
      </c>
      <c r="J12" s="22"/>
      <c r="K12" s="22"/>
      <c r="L12" s="21"/>
      <c r="M12" s="20">
        <f>[1]eodb!M12</f>
        <v>106.25840703514541</v>
      </c>
      <c r="N12" s="20">
        <f>[1]eodb!N12</f>
        <v>112.25768904675026</v>
      </c>
      <c r="O12" s="20">
        <f>[1]eodb!O12</f>
        <v>96.218448119610287</v>
      </c>
      <c r="P12" s="20">
        <f>[1]eodb!P12</f>
        <v>106.00029518681961</v>
      </c>
      <c r="Q12" s="20">
        <f>[1]eodb!Q12</f>
        <v>107.19668708517899</v>
      </c>
      <c r="R12" s="22">
        <f>[1]eodb!R12</f>
        <v>12.799831563561703</v>
      </c>
      <c r="S12" s="22">
        <f>[1]eodb!S12</f>
        <v>3.3244782727819278</v>
      </c>
      <c r="T12" s="22">
        <f>[1]eodb!T12</f>
        <v>-6.4848403355586619</v>
      </c>
      <c r="U12" s="22">
        <f>[1]eodb!U12</f>
        <v>1.9874107921648232</v>
      </c>
      <c r="V12" s="22">
        <f>[1]eodb!V12</f>
        <v>2.1455740606469487</v>
      </c>
      <c r="W12" s="20">
        <f>[1]eodb!W12</f>
        <v>2.7389637384183949</v>
      </c>
      <c r="X12" s="20">
        <f>[1]eodb!X12</f>
        <v>29.846293783495963</v>
      </c>
      <c r="Y12" s="20">
        <f>[1]eodb!Y12</f>
        <v>5.4518790091189224</v>
      </c>
      <c r="Z12" s="20">
        <f>[1]eodb!Z12</f>
        <v>61.962863468966724</v>
      </c>
      <c r="AA12" s="43">
        <f>[1]eodb!AA12</f>
        <v>109.03500802324405</v>
      </c>
      <c r="AB12" s="21">
        <f>[1]eodb!AB12</f>
        <v>1.1725507923800782</v>
      </c>
      <c r="AC12" s="21">
        <f>[1]eodb!AC12</f>
        <v>1.3034608662859215</v>
      </c>
      <c r="AD12" s="21">
        <f>[1]eodb!AD12</f>
        <v>0.77247277029779404</v>
      </c>
      <c r="AE12" s="43">
        <f>[1]eodb!AE12</f>
        <v>77.328888793707733</v>
      </c>
      <c r="AF12" s="43">
        <f>[1]eodb!AF12</f>
        <v>96.135427355061665</v>
      </c>
      <c r="AG12" s="43">
        <f>[1]eodb!AG12</f>
        <v>101.81154296069039</v>
      </c>
      <c r="AH12" s="43">
        <f>[1]eodb!AH12</f>
        <v>110.12910877915424</v>
      </c>
      <c r="AI12" s="43">
        <f>[1]eodb!AI12</f>
        <v>104.35179938593984</v>
      </c>
      <c r="AJ12" s="21">
        <f>[1]eodb!AJ12</f>
        <v>-4.087570483706326</v>
      </c>
      <c r="AK12" s="21">
        <f>[1]eodb!AK12</f>
        <v>1.0334081360483527</v>
      </c>
      <c r="AL12" s="21">
        <f>[1]eodb!AL12</f>
        <v>-7.0979902638100389</v>
      </c>
      <c r="AM12" s="21">
        <f>[1]eodb!AM12</f>
        <v>1.5225640404260332</v>
      </c>
      <c r="AN12" s="21">
        <f>[1]eodb!AN12</f>
        <v>0.48233905287438095</v>
      </c>
      <c r="AO12" s="43">
        <f>[1]eodb!AO12</f>
        <v>69.847576347789598</v>
      </c>
      <c r="AP12" s="43">
        <f>[1]eodb!AP12</f>
        <v>66.690303594145405</v>
      </c>
      <c r="AQ12" s="43">
        <f>[1]eodb!AQ12</f>
        <v>4.520232367009136</v>
      </c>
      <c r="AR12" s="21">
        <f>[1]eodb!AR12</f>
        <v>3.3385131840151461</v>
      </c>
      <c r="AS12" s="32">
        <f>[1]eodb!AS12</f>
        <v>31.108957359105116</v>
      </c>
      <c r="AT12" s="32">
        <f>[1]eodb!AT12</f>
        <v>29.633948394682641</v>
      </c>
      <c r="AU12" s="43">
        <f>[1]eodb!AU12</f>
        <v>44.365401826691283</v>
      </c>
      <c r="AV12" s="43">
        <f>[1]eodb!AV12</f>
        <v>29.096030700091905</v>
      </c>
      <c r="AW12" s="43">
        <f>[1]eodb!AW12</f>
        <v>120.1203713163206</v>
      </c>
      <c r="AX12" s="43">
        <f>[1]eodb!AX12</f>
        <v>102.9532245495662</v>
      </c>
      <c r="AY12" s="21">
        <f>[1]eodb!AY12</f>
        <v>0.96174630435446051</v>
      </c>
      <c r="AZ12" s="43">
        <f>[1]eodb!AZ12</f>
        <v>71.397626951273935</v>
      </c>
      <c r="BA12" s="46">
        <v>35</v>
      </c>
    </row>
    <row r="13" spans="1:53" x14ac:dyDescent="0.2">
      <c r="A13" s="30">
        <f>[1]eodb!A13</f>
        <v>2012</v>
      </c>
      <c r="B13" s="19"/>
      <c r="C13" s="31"/>
      <c r="D13" s="20">
        <f>[1]eodb!D13</f>
        <v>157.74600992013475</v>
      </c>
      <c r="E13" s="20">
        <f>[1]eodb!E13</f>
        <v>144.92162628887701</v>
      </c>
      <c r="F13" s="21"/>
      <c r="G13" s="22"/>
      <c r="H13" s="22">
        <f>[1]eodb!H13</f>
        <v>-7.2111906169991418</v>
      </c>
      <c r="I13" s="22">
        <f>[1]eodb!I13</f>
        <v>2.7738146895056381</v>
      </c>
      <c r="J13" s="22"/>
      <c r="K13" s="22"/>
      <c r="L13" s="21"/>
      <c r="M13" s="20">
        <f>[1]eodb!M13</f>
        <v>103.8497235791482</v>
      </c>
      <c r="N13" s="20">
        <f>[1]eodb!N13</f>
        <v>109.03621646701374</v>
      </c>
      <c r="O13" s="20">
        <f>[1]eodb!O13</f>
        <v>86.486470207164004</v>
      </c>
      <c r="P13" s="20">
        <f>[1]eodb!P13</f>
        <v>104.81317305008028</v>
      </c>
      <c r="Q13" s="20">
        <f>[1]eodb!Q13</f>
        <v>104.87699917835516</v>
      </c>
      <c r="R13" s="22">
        <f>[1]eodb!R13</f>
        <v>-2.2668168319147974</v>
      </c>
      <c r="S13" s="22">
        <f>[1]eodb!S13</f>
        <v>-2.8697121837194639</v>
      </c>
      <c r="T13" s="22">
        <f>[1]eodb!T13</f>
        <v>-10.114461522335471</v>
      </c>
      <c r="U13" s="22">
        <f>[1]eodb!U13</f>
        <v>-1.1199234253518875</v>
      </c>
      <c r="V13" s="22">
        <f>[1]eodb!V13</f>
        <v>-2.1639548477655923</v>
      </c>
      <c r="W13" s="20">
        <f>[1]eodb!W13</f>
        <v>2.7360840712751857</v>
      </c>
      <c r="X13" s="20">
        <f>[1]eodb!X13</f>
        <v>29.630992349796752</v>
      </c>
      <c r="Y13" s="20">
        <f>[1]eodb!Y13</f>
        <v>5.0088398369661471</v>
      </c>
      <c r="Z13" s="20">
        <f>[1]eodb!Z13</f>
        <v>62.624083741961925</v>
      </c>
      <c r="AA13" s="43">
        <f>[1]eodb!AA13</f>
        <v>109.52619648901445</v>
      </c>
      <c r="AB13" s="21">
        <f>[1]eodb!AB13</f>
        <v>0.45048693504539106</v>
      </c>
      <c r="AC13" s="21">
        <f>[1]eodb!AC13</f>
        <v>1.9551202581332694</v>
      </c>
      <c r="AD13" s="21">
        <f>[1]eodb!AD13</f>
        <v>0.32843622524518779</v>
      </c>
      <c r="AE13" s="43">
        <f>[1]eodb!AE13</f>
        <v>78.226536821646278</v>
      </c>
      <c r="AF13" s="43">
        <f>[1]eodb!AF13</f>
        <v>94.825748279077544</v>
      </c>
      <c r="AG13" s="43">
        <f>[1]eodb!AG13</f>
        <v>95.252226523472572</v>
      </c>
      <c r="AH13" s="43">
        <f>[1]eodb!AH13</f>
        <v>108.9642667165955</v>
      </c>
      <c r="AI13" s="43">
        <f>[1]eodb!AI13</f>
        <v>102.80401453447365</v>
      </c>
      <c r="AJ13" s="21">
        <f>[1]eodb!AJ13</f>
        <v>1.1608184753995721</v>
      </c>
      <c r="AK13" s="21">
        <f>[1]eodb!AK13</f>
        <v>-1.3623272003015385</v>
      </c>
      <c r="AL13" s="21">
        <f>[1]eodb!AL13</f>
        <v>-6.4426058641998569</v>
      </c>
      <c r="AM13" s="21">
        <f>[1]eodb!AM13</f>
        <v>-1.0577058830963826</v>
      </c>
      <c r="AN13" s="21">
        <f>[1]eodb!AN13</f>
        <v>-1.4832373380949337</v>
      </c>
      <c r="AO13" s="43">
        <f>[1]eodb!AO13</f>
        <v>70.980056245371117</v>
      </c>
      <c r="AP13" s="43">
        <f>[1]eodb!AP13</f>
        <v>66.771433124283618</v>
      </c>
      <c r="AQ13" s="43">
        <f>[1]eodb!AQ13</f>
        <v>5.9293037279918339</v>
      </c>
      <c r="AR13" s="21">
        <f>[1]eodb!AR13</f>
        <v>-2.0721742780494434</v>
      </c>
      <c r="AS13" s="32">
        <f>[1]eodb!AS13</f>
        <v>30.254568209938121</v>
      </c>
      <c r="AT13" s="32">
        <f>[1]eodb!AT13</f>
        <v>29.165901367940869</v>
      </c>
      <c r="AU13" s="43">
        <f>[1]eodb!AU13</f>
        <v>46.960080940155692</v>
      </c>
      <c r="AV13" s="43">
        <f>[1]eodb!AV13</f>
        <v>28.206673407010808</v>
      </c>
      <c r="AW13" s="43">
        <f>[1]eodb!AW13</f>
        <v>120.40630356605128</v>
      </c>
      <c r="AX13" s="43">
        <f>[1]eodb!AX13</f>
        <v>102.55132119282806</v>
      </c>
      <c r="AY13" s="21">
        <f>[1]eodb!AY13</f>
        <v>-2.6027168832955083</v>
      </c>
      <c r="AZ13" s="43">
        <f>[1]eodb!AZ13</f>
        <v>69.53934886034078</v>
      </c>
      <c r="BA13" s="46">
        <v>36</v>
      </c>
    </row>
    <row r="14" spans="1:53" x14ac:dyDescent="0.2">
      <c r="A14" s="30">
        <f>[1]eodb!A14</f>
        <v>2013</v>
      </c>
      <c r="B14" s="19"/>
      <c r="C14" s="31"/>
      <c r="D14" s="20">
        <f>[1]eodb!D14</f>
        <v>163.99368231418254</v>
      </c>
      <c r="E14" s="20">
        <f>[1]eodb!E14</f>
        <v>150.34144837529317</v>
      </c>
      <c r="F14" s="21"/>
      <c r="G14" s="22"/>
      <c r="H14" s="22">
        <f>[1]eodb!H14</f>
        <v>3.7398297446736173</v>
      </c>
      <c r="I14" s="22">
        <f>[1]eodb!I14</f>
        <v>3.9605898096635839</v>
      </c>
      <c r="J14" s="22"/>
      <c r="K14" s="22"/>
      <c r="L14" s="21"/>
      <c r="M14" s="20">
        <f>[1]eodb!M14</f>
        <v>102.16850830226112</v>
      </c>
      <c r="N14" s="20">
        <f>[1]eodb!N14</f>
        <v>109.06735446226259</v>
      </c>
      <c r="O14" s="20">
        <f>[1]eodb!O14</f>
        <v>84.723681543739715</v>
      </c>
      <c r="P14" s="20">
        <f>[1]eodb!P14</f>
        <v>103.54001057892125</v>
      </c>
      <c r="Q14" s="20">
        <f>[1]eodb!Q14</f>
        <v>103.93455697562449</v>
      </c>
      <c r="R14" s="22">
        <f>[1]eodb!R14</f>
        <v>-1.6188923946492406</v>
      </c>
      <c r="S14" s="22">
        <f>[1]eodb!S14</f>
        <v>2.8557479576774014E-2</v>
      </c>
      <c r="T14" s="22">
        <f>[1]eodb!T14</f>
        <v>-2.0382247757386951</v>
      </c>
      <c r="U14" s="22">
        <f>[1]eodb!U14</f>
        <v>-1.2146970023994008</v>
      </c>
      <c r="V14" s="22">
        <f>[1]eodb!V14</f>
        <v>-0.8986166748802038</v>
      </c>
      <c r="W14" s="20">
        <f>[1]eodb!W14</f>
        <v>2.7161980226887499</v>
      </c>
      <c r="X14" s="20">
        <f>[1]eodb!X14</f>
        <v>29.908214416289137</v>
      </c>
      <c r="Y14" s="20">
        <f>[1]eodb!Y14</f>
        <v>4.9512411005753254</v>
      </c>
      <c r="Z14" s="20">
        <f>[1]eodb!Z14</f>
        <v>62.424346460446792</v>
      </c>
      <c r="AA14" s="43">
        <f>[1]eodb!AA14</f>
        <v>109.05193526368082</v>
      </c>
      <c r="AB14" s="21">
        <f>[1]eodb!AB14</f>
        <v>-0.43301168171324678</v>
      </c>
      <c r="AC14" s="21">
        <f>[1]eodb!AC14</f>
        <v>0.72513284586421811</v>
      </c>
      <c r="AD14" s="21">
        <f>[1]eodb!AD14</f>
        <v>0.19245529697955455</v>
      </c>
      <c r="AE14" s="43">
        <f>[1]eodb!AE14</f>
        <v>74.08356677428938</v>
      </c>
      <c r="AF14" s="43">
        <f>[1]eodb!AF14</f>
        <v>94.429712336624178</v>
      </c>
      <c r="AG14" s="43">
        <f>[1]eodb!AG14</f>
        <v>89.620520188112664</v>
      </c>
      <c r="AH14" s="43">
        <f>[1]eodb!AH14</f>
        <v>109.45982644402937</v>
      </c>
      <c r="AI14" s="43">
        <f>[1]eodb!AI14</f>
        <v>102.36966298457277</v>
      </c>
      <c r="AJ14" s="21">
        <f>[1]eodb!AJ14</f>
        <v>-5.2961184473789498</v>
      </c>
      <c r="AK14" s="21">
        <f>[1]eodb!AK14</f>
        <v>-0.41764599767545318</v>
      </c>
      <c r="AL14" s="21">
        <f>[1]eodb!AL14</f>
        <v>-5.9124143769721975</v>
      </c>
      <c r="AM14" s="21">
        <f>[1]eodb!AM14</f>
        <v>0.45479104514396518</v>
      </c>
      <c r="AN14" s="21">
        <f>[1]eodb!AN14</f>
        <v>-0.42250446334003433</v>
      </c>
      <c r="AO14" s="43">
        <f>[1]eodb!AO14</f>
        <v>71.357424803396867</v>
      </c>
      <c r="AP14" s="43">
        <f>[1]eodb!AP14</f>
        <v>66.354602072330223</v>
      </c>
      <c r="AQ14" s="43">
        <f>[1]eodb!AQ14</f>
        <v>7.0109350846816021</v>
      </c>
      <c r="AR14" s="21">
        <f>[1]eodb!AR14</f>
        <v>1.4728565107679392</v>
      </c>
      <c r="AS14" s="32">
        <f>[1]eodb!AS14</f>
        <v>29.813902805430359</v>
      </c>
      <c r="AT14" s="32">
        <f>[1]eodb!AT14</f>
        <v>29.180546227698887</v>
      </c>
      <c r="AU14" s="43">
        <f>[1]eodb!AU14</f>
        <v>48.424023212441057</v>
      </c>
      <c r="AV14" s="43">
        <f>[1]eodb!AV14</f>
        <v>28.54351052376402</v>
      </c>
      <c r="AW14" s="43">
        <f>[1]eodb!AW14</f>
        <v>121.24757795780332</v>
      </c>
      <c r="AX14" s="43">
        <f>[1]eodb!AX14</f>
        <v>101.98391936861924</v>
      </c>
      <c r="AY14" s="21">
        <f>[1]eodb!AY14</f>
        <v>-0.46762988519704063</v>
      </c>
      <c r="AZ14" s="43">
        <f>[1]eodb!AZ14</f>
        <v>69.214162083098401</v>
      </c>
      <c r="BA14" s="46">
        <v>37</v>
      </c>
    </row>
    <row r="15" spans="1:53" x14ac:dyDescent="0.2">
      <c r="A15" s="30">
        <f>[1]eodb!A15</f>
        <v>2014</v>
      </c>
      <c r="B15" s="19"/>
      <c r="C15" s="31"/>
      <c r="D15" s="20">
        <f>[1]eodb!D15</f>
        <v>170.78496037364383</v>
      </c>
      <c r="E15" s="20">
        <f>[1]eodb!E15</f>
        <v>168.99143028103333</v>
      </c>
      <c r="F15" s="21"/>
      <c r="G15" s="22"/>
      <c r="H15" s="22">
        <f>[1]eodb!H15</f>
        <v>12.405083300238484</v>
      </c>
      <c r="I15" s="22">
        <f>[1]eodb!I15</f>
        <v>4.1411827355949171</v>
      </c>
      <c r="J15" s="22"/>
      <c r="K15" s="22"/>
      <c r="L15" s="21"/>
      <c r="M15" s="20">
        <f>[1]eodb!M15</f>
        <v>109.95562232645362</v>
      </c>
      <c r="N15" s="20">
        <f>[1]eodb!N15</f>
        <v>109.84014403056318</v>
      </c>
      <c r="O15" s="20">
        <f>[1]eodb!O15</f>
        <v>73.528818291091355</v>
      </c>
      <c r="P15" s="20">
        <f>[1]eodb!P15</f>
        <v>105.34897489269008</v>
      </c>
      <c r="Q15" s="20">
        <f>[1]eodb!Q15</f>
        <v>104.82354696242828</v>
      </c>
      <c r="R15" s="22">
        <f>[1]eodb!R15</f>
        <v>7.6218339227922094</v>
      </c>
      <c r="S15" s="22">
        <f>[1]eodb!S15</f>
        <v>0.70854342448360974</v>
      </c>
      <c r="T15" s="22">
        <f>[1]eodb!T15</f>
        <v>-13.213381487522891</v>
      </c>
      <c r="U15" s="22">
        <f>[1]eodb!U15</f>
        <v>1.747116214934108</v>
      </c>
      <c r="V15" s="22">
        <f>[1]eodb!V15</f>
        <v>0.85533629302165792</v>
      </c>
      <c r="W15" s="20">
        <f>[1]eodb!W15</f>
        <v>2.8984307944789576</v>
      </c>
      <c r="X15" s="20">
        <f>[1]eodb!X15</f>
        <v>29.86468362507485</v>
      </c>
      <c r="Y15" s="20">
        <f>[1]eodb!Y15</f>
        <v>4.2605725026833285</v>
      </c>
      <c r="Z15" s="20">
        <f>[1]eodb!Z15</f>
        <v>62.976313077762846</v>
      </c>
      <c r="AA15" s="43">
        <f>[1]eodb!AA15</f>
        <v>109.42547303133536</v>
      </c>
      <c r="AB15" s="21">
        <f>[1]eodb!AB15</f>
        <v>0.3425319933583415</v>
      </c>
      <c r="AC15" s="21">
        <f>[1]eodb!AC15</f>
        <v>0.85423819177383731</v>
      </c>
      <c r="AD15" s="21">
        <f>[1]eodb!AD15</f>
        <v>0.36605965100229287</v>
      </c>
      <c r="AE15" s="43">
        <f>[1]eodb!AE15</f>
        <v>75.926526076137435</v>
      </c>
      <c r="AF15" s="43">
        <f>[1]eodb!AF15</f>
        <v>93.182644930419755</v>
      </c>
      <c r="AG15" s="43">
        <f>[1]eodb!AG15</f>
        <v>86.400045466977829</v>
      </c>
      <c r="AH15" s="43">
        <f>[1]eodb!AH15</f>
        <v>109.77108478128721</v>
      </c>
      <c r="AI15" s="43">
        <f>[1]eodb!AI15</f>
        <v>102.05321874829825</v>
      </c>
      <c r="AJ15" s="21">
        <f>[1]eodb!AJ15</f>
        <v>2.4876762581680367</v>
      </c>
      <c r="AK15" s="21">
        <f>[1]eodb!AK15</f>
        <v>-1.3206303136441222</v>
      </c>
      <c r="AL15" s="21">
        <f>[1]eodb!AL15</f>
        <v>-3.5934568493633856</v>
      </c>
      <c r="AM15" s="21">
        <f>[1]eodb!AM15</f>
        <v>0.28435851523755939</v>
      </c>
      <c r="AN15" s="21">
        <f>[1]eodb!AN15</f>
        <v>-0.30911915410154478</v>
      </c>
      <c r="AO15" s="43">
        <f>[1]eodb!AO15</f>
        <v>71.704505914629763</v>
      </c>
      <c r="AP15" s="43">
        <f>[1]eodb!AP15</f>
        <v>66.339047328365112</v>
      </c>
      <c r="AQ15" s="43">
        <f>[1]eodb!AQ15</f>
        <v>7.4827355935660229</v>
      </c>
      <c r="AR15" s="21">
        <f>[1]eodb!AR15</f>
        <v>9.652525656542732E-2</v>
      </c>
      <c r="AS15" s="32">
        <f>[1]eodb!AS15</f>
        <v>30.00399869693851</v>
      </c>
      <c r="AT15" s="32">
        <f>[1]eodb!AT15</f>
        <v>29.604652617627796</v>
      </c>
      <c r="AU15" s="43">
        <f>[1]eodb!AU15</f>
        <v>49.584854422773944</v>
      </c>
      <c r="AV15" s="43">
        <f>[1]eodb!AV15</f>
        <v>30.75586318855612</v>
      </c>
      <c r="AW15" s="43">
        <f>[1]eodb!AW15</f>
        <v>122.08375791540841</v>
      </c>
      <c r="AX15" s="43">
        <f>[1]eodb!AX15</f>
        <v>102.87482597152155</v>
      </c>
      <c r="AY15" s="21">
        <f>[1]eodb!AY15</f>
        <v>0.51105377697391319</v>
      </c>
      <c r="AZ15" s="43">
        <f>[1]eodb!AZ15</f>
        <v>69.567883672624916</v>
      </c>
      <c r="BA15" s="46">
        <v>38</v>
      </c>
    </row>
    <row r="16" spans="1:53" x14ac:dyDescent="0.2">
      <c r="A16" s="30">
        <f>[1]eodb!A16</f>
        <v>2015</v>
      </c>
      <c r="B16" s="19"/>
      <c r="C16" s="31"/>
      <c r="D16" s="20">
        <f>[1]eodb!D16</f>
        <v>180.52694072611644</v>
      </c>
      <c r="E16" s="20">
        <f>[1]eodb!E16</f>
        <v>186.30490639616255</v>
      </c>
      <c r="F16" s="21"/>
      <c r="G16" s="22"/>
      <c r="H16" s="22">
        <f>[1]eodb!H16</f>
        <v>10.245179939797456</v>
      </c>
      <c r="I16" s="22">
        <f>[1]eodb!I16</f>
        <v>5.7042378504284175</v>
      </c>
      <c r="J16" s="22"/>
      <c r="K16" s="22"/>
      <c r="L16" s="21"/>
      <c r="M16" s="20">
        <f>[1]eodb!M16</f>
        <v>104.75974001693737</v>
      </c>
      <c r="N16" s="20">
        <f>[1]eodb!N16</f>
        <v>112.32011451523127</v>
      </c>
      <c r="O16" s="20">
        <f>[1]eodb!O16</f>
        <v>68.471570723188009</v>
      </c>
      <c r="P16" s="20">
        <f>[1]eodb!P16</f>
        <v>106.63790136294629</v>
      </c>
      <c r="Q16" s="20">
        <f>[1]eodb!Q16</f>
        <v>105.88728281086354</v>
      </c>
      <c r="R16" s="22">
        <f>[1]eodb!R16</f>
        <v>-4.7254357708875538</v>
      </c>
      <c r="S16" s="22">
        <f>[1]eodb!S16</f>
        <v>2.2577997384799708</v>
      </c>
      <c r="T16" s="22">
        <f>[1]eodb!T16</f>
        <v>-6.8779122056366271</v>
      </c>
      <c r="U16" s="22">
        <f>[1]eodb!U16</f>
        <v>1.2234826884353955</v>
      </c>
      <c r="V16" s="22">
        <f>[1]eodb!V16</f>
        <v>1.0147871153573185</v>
      </c>
      <c r="W16" s="20">
        <f>[1]eodb!W16</f>
        <v>2.7337258116167447</v>
      </c>
      <c r="X16" s="20">
        <f>[1]eodb!X16</f>
        <v>30.23217614564156</v>
      </c>
      <c r="Y16" s="20">
        <f>[1]eodb!Y16</f>
        <v>3.9276765113214678</v>
      </c>
      <c r="Z16" s="20">
        <f>[1]eodb!Z16</f>
        <v>63.106421531420217</v>
      </c>
      <c r="AA16" s="43">
        <f>[1]eodb!AA16</f>
        <v>109.03847414527661</v>
      </c>
      <c r="AB16" s="21">
        <f>[1]eodb!AB16</f>
        <v>-0.35366434828928428</v>
      </c>
      <c r="AC16" s="21">
        <f>[1]eodb!AC16</f>
        <v>-1.1560324455257676</v>
      </c>
      <c r="AD16" s="21">
        <f>[1]eodb!AD16</f>
        <v>-4.1713667581011471E-2</v>
      </c>
      <c r="AE16" s="43">
        <f>[1]eodb!AE16</f>
        <v>78.978151721434614</v>
      </c>
      <c r="AF16" s="43">
        <f>[1]eodb!AF16</f>
        <v>94.607205910137765</v>
      </c>
      <c r="AG16" s="43">
        <f>[1]eodb!AG16</f>
        <v>82.011673893911421</v>
      </c>
      <c r="AH16" s="43">
        <f>[1]eodb!AH16</f>
        <v>110.03151445962992</v>
      </c>
      <c r="AI16" s="43">
        <f>[1]eodb!AI16</f>
        <v>102.36672600419369</v>
      </c>
      <c r="AJ16" s="21">
        <f>[1]eodb!AJ16</f>
        <v>4.0191824952416022</v>
      </c>
      <c r="AK16" s="21">
        <f>[1]eodb!AK16</f>
        <v>1.5287835849494558</v>
      </c>
      <c r="AL16" s="21">
        <f>[1]eodb!AL16</f>
        <v>-5.0791310922905115</v>
      </c>
      <c r="AM16" s="21">
        <f>[1]eodb!AM16</f>
        <v>0.23724797733537528</v>
      </c>
      <c r="AN16" s="21">
        <f>[1]eodb!AN16</f>
        <v>0.30719977257029907</v>
      </c>
      <c r="AO16" s="43">
        <f>[1]eodb!AO16</f>
        <v>70.905155702300149</v>
      </c>
      <c r="AP16" s="43">
        <f>[1]eodb!AP16</f>
        <v>66.132015858229636</v>
      </c>
      <c r="AQ16" s="43">
        <f>[1]eodb!AQ16</f>
        <v>6.7317246493482825</v>
      </c>
      <c r="AR16" s="21">
        <f>[1]eodb!AR16</f>
        <v>0.92577065007934944</v>
      </c>
      <c r="AS16" s="32">
        <f>[1]eodb!AS16</f>
        <v>30.287661112487676</v>
      </c>
      <c r="AT16" s="32">
        <f>[1]eodb!AT16</f>
        <v>30.287661112487676</v>
      </c>
      <c r="AU16" s="43">
        <f>[1]eodb!AU16</f>
        <v>50.982589208619153</v>
      </c>
      <c r="AV16" s="43">
        <f>[1]eodb!AV16</f>
        <v>32.233150459783111</v>
      </c>
      <c r="AW16" s="43">
        <f>[1]eodb!AW16</f>
        <v>122.59097986928943</v>
      </c>
      <c r="AX16" s="43">
        <f>[1]eodb!AX16</f>
        <v>104.83942196458723</v>
      </c>
      <c r="AY16" s="21">
        <f>[1]eodb!AY16</f>
        <v>1.3733083657282874</v>
      </c>
      <c r="AZ16" s="43">
        <f>[1]eodb!AZ16</f>
        <v>70.523265238961201</v>
      </c>
      <c r="BA16" s="46">
        <v>39</v>
      </c>
    </row>
    <row r="17" spans="1:53" x14ac:dyDescent="0.2">
      <c r="A17" s="30">
        <f>[1]eodb!A17</f>
        <v>2016</v>
      </c>
      <c r="B17" s="19"/>
      <c r="C17" s="31"/>
      <c r="D17" s="20">
        <f>[1]eodb!D17</f>
        <v>187.00821997943049</v>
      </c>
      <c r="E17" s="20">
        <f>[1]eodb!E17</f>
        <v>204.56576642112708</v>
      </c>
      <c r="F17" s="21"/>
      <c r="G17" s="22"/>
      <c r="H17" s="22">
        <f>[1]eodb!H17</f>
        <v>9.8015990980582437</v>
      </c>
      <c r="I17" s="22">
        <f>[1]eodb!I17</f>
        <v>3.5902005690923833</v>
      </c>
      <c r="J17" s="22"/>
      <c r="K17" s="22"/>
      <c r="L17" s="21"/>
      <c r="M17" s="20">
        <f>[1]eodb!M17</f>
        <v>111.05155910423558</v>
      </c>
      <c r="N17" s="20">
        <f>[1]eodb!N17</f>
        <v>114.61296077380828</v>
      </c>
      <c r="O17" s="20">
        <f>[1]eodb!O17</f>
        <v>71.327655039452893</v>
      </c>
      <c r="P17" s="20">
        <f>[1]eodb!P17</f>
        <v>107.41541728473314</v>
      </c>
      <c r="Q17" s="20">
        <f>[1]eodb!Q17</f>
        <v>107.37529768835186</v>
      </c>
      <c r="R17" s="22">
        <f>[1]eodb!R17</f>
        <v>6.0059514144278792</v>
      </c>
      <c r="S17" s="22">
        <f>[1]eodb!S17</f>
        <v>2.0413496446944013</v>
      </c>
      <c r="T17" s="22">
        <f>[1]eodb!T17</f>
        <v>4.1711973102110722</v>
      </c>
      <c r="U17" s="22">
        <f>[1]eodb!U17</f>
        <v>0.72911780131581505</v>
      </c>
      <c r="V17" s="22">
        <f>[1]eodb!V17</f>
        <v>1.4052819545348205</v>
      </c>
      <c r="W17" s="20">
        <f>[1]eodb!W17</f>
        <v>2.8577525744323675</v>
      </c>
      <c r="X17" s="20">
        <f>[1]eodb!X17</f>
        <v>30.421808382531125</v>
      </c>
      <c r="Y17" s="20">
        <f>[1]eodb!Y17</f>
        <v>4.0348072304063347</v>
      </c>
      <c r="Z17" s="20">
        <f>[1]eodb!Z17</f>
        <v>62.68563181263017</v>
      </c>
      <c r="AA17" s="43">
        <f>[1]eodb!AA17</f>
        <v>111.69888871134413</v>
      </c>
      <c r="AB17" s="21">
        <f>[1]eodb!AB17</f>
        <v>2.439886092429111</v>
      </c>
      <c r="AC17" s="21">
        <f>[1]eodb!AC17</f>
        <v>1.6291991387087812</v>
      </c>
      <c r="AD17" s="21">
        <f>[1]eodb!AD17</f>
        <v>-0.26950532186575948</v>
      </c>
      <c r="AE17" s="43">
        <f>[1]eodb!AE17</f>
        <v>80.763260526408075</v>
      </c>
      <c r="AF17" s="43">
        <f>[1]eodb!AF17</f>
        <v>94.293073769230531</v>
      </c>
      <c r="AG17" s="43">
        <f>[1]eodb!AG17</f>
        <v>81.290313333275549</v>
      </c>
      <c r="AH17" s="43">
        <f>[1]eodb!AH17</f>
        <v>110.3476037089351</v>
      </c>
      <c r="AI17" s="43">
        <f>[1]eodb!AI17</f>
        <v>102.49740925917168</v>
      </c>
      <c r="AJ17" s="21">
        <f>[1]eodb!AJ17</f>
        <v>2.2602564963406069</v>
      </c>
      <c r="AK17" s="21">
        <f>[1]eodb!AK17</f>
        <v>-0.33203828174104277</v>
      </c>
      <c r="AL17" s="21">
        <f>[1]eodb!AL17</f>
        <v>-0.87958277936017737</v>
      </c>
      <c r="AM17" s="21">
        <f>[1]eodb!AM17</f>
        <v>0.28727156111365559</v>
      </c>
      <c r="AN17" s="21">
        <f>[1]eodb!AN17</f>
        <v>0.12766184880488307</v>
      </c>
      <c r="AO17" s="43">
        <f>[1]eodb!AO17</f>
        <v>72.255073155774951</v>
      </c>
      <c r="AP17" s="43">
        <f>[1]eodb!AP17</f>
        <v>67.928632996794619</v>
      </c>
      <c r="AQ17" s="43">
        <f>[1]eodb!AQ17</f>
        <v>5.9877320304595747</v>
      </c>
      <c r="AR17" s="21">
        <f>[1]eodb!AR17</f>
        <v>1.4340735820575157</v>
      </c>
      <c r="AS17" s="32">
        <f>[1]eodb!AS17</f>
        <v>30.671610504048303</v>
      </c>
      <c r="AT17" s="32">
        <f>[1]eodb!AT17</f>
        <v>31.005656394638198</v>
      </c>
      <c r="AU17" s="43">
        <f>[1]eodb!AU17</f>
        <v>51.135127934570285</v>
      </c>
      <c r="AV17" s="43">
        <f>[1]eodb!AV17</f>
        <v>33.1884624634883</v>
      </c>
      <c r="AW17" s="43">
        <f>[1]eodb!AW17</f>
        <v>122.40402541927995</v>
      </c>
      <c r="AX17" s="43">
        <f>[1]eodb!AX17</f>
        <v>104.03937181716925</v>
      </c>
      <c r="AY17" s="21">
        <f>[1]eodb!AY17</f>
        <v>-1.0099622103843298</v>
      </c>
      <c r="AZ17" s="43">
        <f>[1]eodb!AZ17</f>
        <v>69.811006910518586</v>
      </c>
      <c r="BA17" s="46">
        <v>40</v>
      </c>
    </row>
    <row r="18" spans="1:53" x14ac:dyDescent="0.2">
      <c r="A18" s="30">
        <f>[1]eodb!A18</f>
        <v>2017</v>
      </c>
      <c r="B18" s="19"/>
      <c r="C18" s="31"/>
      <c r="D18" s="20">
        <f>[1]eodb!D18</f>
        <v>195.07835715333428</v>
      </c>
      <c r="E18" s="20">
        <f>[1]eodb!E18</f>
        <v>207.73147191519968</v>
      </c>
      <c r="F18" s="21"/>
      <c r="G18" s="22"/>
      <c r="H18" s="22">
        <f>[1]eodb!H18</f>
        <v>1.5475245684830385</v>
      </c>
      <c r="I18" s="22">
        <f>[1]eodb!I18</f>
        <v>4.3153916842753937</v>
      </c>
      <c r="J18" s="22"/>
      <c r="K18" s="22"/>
      <c r="L18" s="21"/>
      <c r="M18" s="20">
        <f>[1]eodb!M18</f>
        <v>109.05618985561294</v>
      </c>
      <c r="N18" s="20">
        <f>[1]eodb!N18</f>
        <v>120.03722901839573</v>
      </c>
      <c r="O18" s="20">
        <f>[1]eodb!O18</f>
        <v>70.558481946120864</v>
      </c>
      <c r="P18" s="20">
        <f>[1]eodb!P18</f>
        <v>109.40120001688129</v>
      </c>
      <c r="Q18" s="20">
        <f>[1]eodb!Q18</f>
        <v>110.06373415198516</v>
      </c>
      <c r="R18" s="22">
        <f>[1]eodb!R18</f>
        <v>-1.7967953486810018</v>
      </c>
      <c r="S18" s="22">
        <f>[1]eodb!S18</f>
        <v>4.7326831171322636</v>
      </c>
      <c r="T18" s="22">
        <f>[1]eodb!T18</f>
        <v>-1.0783658777322458</v>
      </c>
      <c r="U18" s="22">
        <f>[1]eodb!U18</f>
        <v>1.8486943330344285</v>
      </c>
      <c r="V18" s="22">
        <f>[1]eodb!V18</f>
        <v>2.5037755624541136</v>
      </c>
      <c r="W18" s="20">
        <f>[1]eodb!W18</f>
        <v>2.7378548679782555</v>
      </c>
      <c r="X18" s="20">
        <f>[1]eodb!X18</f>
        <v>31.08331961134904</v>
      </c>
      <c r="Y18" s="20">
        <f>[1]eodb!Y18</f>
        <v>3.8938051053246499</v>
      </c>
      <c r="Z18" s="20">
        <f>[1]eodb!Z18</f>
        <v>62.285020415348043</v>
      </c>
      <c r="AA18" s="43">
        <f>[1]eodb!AA18</f>
        <v>113.500046966799</v>
      </c>
      <c r="AB18" s="21">
        <f>[1]eodb!AB18</f>
        <v>1.6125122427220306</v>
      </c>
      <c r="AC18" s="21">
        <f>[1]eodb!AC18</f>
        <v>0.8377801834613896</v>
      </c>
      <c r="AD18" s="21">
        <f>[1]eodb!AD18</f>
        <v>0.19527938861181315</v>
      </c>
      <c r="AE18" s="43">
        <f>[1]eodb!AE18</f>
        <v>81.564864807451713</v>
      </c>
      <c r="AF18" s="43">
        <f>[1]eodb!AF18</f>
        <v>96.715689695343755</v>
      </c>
      <c r="AG18" s="43">
        <f>[1]eodb!AG18</f>
        <v>80.733052956972003</v>
      </c>
      <c r="AH18" s="43">
        <f>[1]eodb!AH18</f>
        <v>111.75043800474491</v>
      </c>
      <c r="AI18" s="43">
        <f>[1]eodb!AI18</f>
        <v>103.9843685924554</v>
      </c>
      <c r="AJ18" s="21">
        <f>[1]eodb!AJ18</f>
        <v>0.99253580875617864</v>
      </c>
      <c r="AK18" s="21">
        <f>[1]eodb!AK18</f>
        <v>2.5692405913527061</v>
      </c>
      <c r="AL18" s="21">
        <f>[1]eodb!AL18</f>
        <v>-0.68551879486413725</v>
      </c>
      <c r="AM18" s="21">
        <f>[1]eodb!AM18</f>
        <v>1.2712865967711373</v>
      </c>
      <c r="AN18" s="21">
        <f>[1]eodb!AN18</f>
        <v>1.450728700394599</v>
      </c>
      <c r="AO18" s="43">
        <f>[1]eodb!AO18</f>
        <v>72.718407778102232</v>
      </c>
      <c r="AP18" s="43">
        <f>[1]eodb!AP18</f>
        <v>68.889463596851769</v>
      </c>
      <c r="AQ18" s="43">
        <f>[1]eodb!AQ18</f>
        <v>5.2654400697748507</v>
      </c>
      <c r="AR18" s="21">
        <f>[1]eodb!AR18</f>
        <v>3.0557893708329065</v>
      </c>
      <c r="AS18" s="32">
        <f>[1]eodb!AS18</f>
        <v>31.396581179718289</v>
      </c>
      <c r="AT18" s="32">
        <f>[1]eodb!AT18</f>
        <v>31.886028275956129</v>
      </c>
      <c r="AU18" s="43">
        <f>[1]eodb!AU18</f>
        <v>52.721123475298327</v>
      </c>
      <c r="AV18" s="43">
        <f>[1]eodb!AV18</f>
        <v>33.810941581320236</v>
      </c>
      <c r="AW18" s="43">
        <f>[1]eodb!AW18</f>
        <v>122.81670601179124</v>
      </c>
      <c r="AX18" s="43">
        <f>[1]eodb!AX18</f>
        <v>104.37881287096725</v>
      </c>
      <c r="AY18" s="21">
        <f>[1]eodb!AY18</f>
        <v>0.87711965786565482</v>
      </c>
      <c r="AZ18" s="43">
        <f>[1]eodb!AZ18</f>
        <v>70.423332975484698</v>
      </c>
      <c r="BA18" s="46">
        <v>41</v>
      </c>
    </row>
    <row r="19" spans="1:53" x14ac:dyDescent="0.2">
      <c r="A19" s="30">
        <f>[1]eodb!A19</f>
        <v>2018</v>
      </c>
      <c r="B19" s="19"/>
      <c r="C19" s="31"/>
      <c r="D19" s="20">
        <f>[1]eodb!D19</f>
        <v>204.71975301160791</v>
      </c>
      <c r="E19" s="20">
        <f>[1]eodb!E19</f>
        <v>200.17934906918379</v>
      </c>
      <c r="F19" s="21"/>
      <c r="G19" s="22"/>
      <c r="H19" s="22">
        <f>[1]eodb!H19</f>
        <v>-3.635521751417059</v>
      </c>
      <c r="I19" s="22">
        <f>[1]eodb!I19</f>
        <v>4.9423195883771864</v>
      </c>
      <c r="J19" s="22"/>
      <c r="K19" s="22"/>
      <c r="L19" s="21"/>
      <c r="M19" s="20">
        <f>[1]eodb!M19</f>
        <v>104.71725256475935</v>
      </c>
      <c r="N19" s="20">
        <f>[1]eodb!N19</f>
        <v>127.22675991328585</v>
      </c>
      <c r="O19" s="20">
        <f>[1]eodb!O19</f>
        <v>73.460095359300851</v>
      </c>
      <c r="P19" s="20">
        <f>[1]eodb!P19</f>
        <v>110.00721719821121</v>
      </c>
      <c r="Q19" s="20">
        <f>[1]eodb!Q19</f>
        <v>112.54889572595935</v>
      </c>
      <c r="R19" s="22">
        <f>[1]eodb!R19</f>
        <v>-3.9786254192432535</v>
      </c>
      <c r="S19" s="22">
        <f>[1]eodb!S19</f>
        <v>5.989417577931877</v>
      </c>
      <c r="T19" s="22">
        <f>[1]eodb!T19</f>
        <v>4.1123523822347519</v>
      </c>
      <c r="U19" s="22">
        <f>[1]eodb!U19</f>
        <v>0.55394015900778193</v>
      </c>
      <c r="V19" s="22">
        <f>[1]eodb!V19</f>
        <v>2.2579295470226857</v>
      </c>
      <c r="W19" s="20">
        <f>[1]eodb!W19</f>
        <v>2.5708772805242335</v>
      </c>
      <c r="X19" s="20">
        <f>[1]eodb!X19</f>
        <v>32.217579180308306</v>
      </c>
      <c r="Y19" s="20">
        <f>[1]eodb!Y19</f>
        <v>3.9644183197244081</v>
      </c>
      <c r="Z19" s="20">
        <f>[1]eodb!Z19</f>
        <v>61.247125219443063</v>
      </c>
      <c r="AA19" s="43">
        <f>[1]eodb!AA19</f>
        <v>115.39337722953695</v>
      </c>
      <c r="AB19" s="21">
        <f>[1]eodb!AB19</f>
        <v>1.6681316997972484</v>
      </c>
      <c r="AC19" s="21">
        <f>[1]eodb!AC19</f>
        <v>1.0638594084959818</v>
      </c>
      <c r="AD19" s="21">
        <f>[1]eodb!AD19</f>
        <v>0.63607205676663447</v>
      </c>
      <c r="AE19" s="43">
        <f>[1]eodb!AE19</f>
        <v>98.209693960220562</v>
      </c>
      <c r="AF19" s="43">
        <f>[1]eodb!AF19</f>
        <v>97.943826128628316</v>
      </c>
      <c r="AG19" s="43">
        <f>[1]eodb!AG19</f>
        <v>80.444682351857125</v>
      </c>
      <c r="AH19" s="43">
        <f>[1]eodb!AH19</f>
        <v>113.56078298030056</v>
      </c>
      <c r="AI19" s="43">
        <f>[1]eodb!AI19</f>
        <v>106.11793568262595</v>
      </c>
      <c r="AJ19" s="21">
        <f>[1]eodb!AJ19</f>
        <v>20.406861694752898</v>
      </c>
      <c r="AK19" s="21">
        <f>[1]eodb!AK19</f>
        <v>1.2698419844321185</v>
      </c>
      <c r="AL19" s="21">
        <f>[1]eodb!AL19</f>
        <v>-0.35719026415186317</v>
      </c>
      <c r="AM19" s="21">
        <f>[1]eodb!AM19</f>
        <v>1.619989154296464</v>
      </c>
      <c r="AN19" s="21">
        <f>[1]eodb!AN19</f>
        <v>2.0518152093923048</v>
      </c>
      <c r="AO19" s="43">
        <f>[1]eodb!AO19</f>
        <v>73.027521741411746</v>
      </c>
      <c r="AP19" s="43">
        <f>[1]eodb!AP19</f>
        <v>69.59595018516211</v>
      </c>
      <c r="AQ19" s="43">
        <f>[1]eodb!AQ19</f>
        <v>4.699011378752151</v>
      </c>
      <c r="AR19" s="21">
        <f>[1]eodb!AR19</f>
        <v>1.5473629271691269</v>
      </c>
      <c r="AS19" s="32">
        <f>[1]eodb!AS19</f>
        <v>32.047158923509429</v>
      </c>
      <c r="AT19" s="32">
        <f>[1]eodb!AT19</f>
        <v>32.817165264470212</v>
      </c>
      <c r="AU19" s="43">
        <f>[1]eodb!AU19</f>
        <v>54.667410477547932</v>
      </c>
      <c r="AV19" s="43">
        <f>[1]eodb!AV19</f>
        <v>32.36861665795066</v>
      </c>
      <c r="AW19" s="43">
        <f>[1]eodb!AW19</f>
        <v>123.61789621247517</v>
      </c>
      <c r="AX19" s="43">
        <f>[1]eodb!AX19</f>
        <v>104.76272369433875</v>
      </c>
      <c r="AY19" s="21">
        <f>[1]eodb!AY19</f>
        <v>0.58012067042498838</v>
      </c>
      <c r="AZ19" s="43">
        <f>[1]eodb!AZ19</f>
        <v>70.831873286877709</v>
      </c>
      <c r="BA19" s="46">
        <v>42</v>
      </c>
    </row>
    <row r="20" spans="1:53" x14ac:dyDescent="0.2">
      <c r="A20" s="30">
        <f>[1]eodb!A20</f>
        <v>2019</v>
      </c>
      <c r="B20" s="19"/>
      <c r="C20" s="31"/>
      <c r="D20" s="20">
        <f>[1]eodb!D20</f>
        <v>213.27073006663991</v>
      </c>
      <c r="E20" s="20">
        <f>[1]eodb!E20</f>
        <v>203.17940292124766</v>
      </c>
      <c r="F20" s="21"/>
      <c r="G20" s="22"/>
      <c r="H20" s="22">
        <f>[1]eodb!H20</f>
        <v>1.4986829890365039</v>
      </c>
      <c r="I20" s="22">
        <f>[1]eodb!I20</f>
        <v>4.1769184112620206</v>
      </c>
      <c r="J20" s="22"/>
      <c r="K20" s="22"/>
      <c r="L20" s="21"/>
      <c r="M20" s="20">
        <f>[1]eodb!M20</f>
        <v>103.96938652014893</v>
      </c>
      <c r="N20" s="20">
        <f>[1]eodb!N20</f>
        <v>126.3371039609147</v>
      </c>
      <c r="O20" s="20">
        <f>[1]eodb!O20</f>
        <v>77.050899415520178</v>
      </c>
      <c r="P20" s="20">
        <f>[1]eodb!P20</f>
        <v>111.35970544022246</v>
      </c>
      <c r="Q20" s="20">
        <f>[1]eodb!Q20</f>
        <v>113.34027459565627</v>
      </c>
      <c r="R20" s="22">
        <f>[1]eodb!R20</f>
        <v>-0.71417653375496215</v>
      </c>
      <c r="S20" s="22">
        <f>[1]eodb!S20</f>
        <v>-0.69926794722864338</v>
      </c>
      <c r="T20" s="22">
        <f>[1]eodb!T20</f>
        <v>4.88810154500392</v>
      </c>
      <c r="U20" s="22">
        <f>[1]eodb!U20</f>
        <v>1.2294540998835979</v>
      </c>
      <c r="V20" s="22">
        <f>[1]eodb!V20</f>
        <v>0.7031422783781105</v>
      </c>
      <c r="W20" s="20">
        <f>[1]eodb!W20</f>
        <v>2.5346941719247034</v>
      </c>
      <c r="X20" s="20">
        <f>[1]eodb!X20</f>
        <v>31.768911328794196</v>
      </c>
      <c r="Y20" s="20">
        <f>[1]eodb!Y20</f>
        <v>4.1291691786206357</v>
      </c>
      <c r="Z20" s="20">
        <f>[1]eodb!Z20</f>
        <v>61.567225320660469</v>
      </c>
      <c r="AA20" s="43">
        <f>[1]eodb!AA20</f>
        <v>115.76947566302979</v>
      </c>
      <c r="AB20" s="21">
        <f>[1]eodb!AB20</f>
        <v>0.32592722608744129</v>
      </c>
      <c r="AC20" s="21">
        <f>[1]eodb!AC20</f>
        <v>0.27079519956347831</v>
      </c>
      <c r="AD20" s="21">
        <f>[1]eodb!AD20</f>
        <v>0.43376229574654257</v>
      </c>
      <c r="AE20" s="43">
        <f>[1]eodb!AE20</f>
        <v>102.44918801929516</v>
      </c>
      <c r="AF20" s="43">
        <f>[1]eodb!AF20</f>
        <v>96.462474955675674</v>
      </c>
      <c r="AG20" s="43">
        <f>[1]eodb!AG20</f>
        <v>79.725111269771901</v>
      </c>
      <c r="AH20" s="43">
        <f>[1]eodb!AH20</f>
        <v>113.29454126023829</v>
      </c>
      <c r="AI20" s="43">
        <f>[1]eodb!AI20</f>
        <v>105.69164661454262</v>
      </c>
      <c r="AJ20" s="21">
        <f>[1]eodb!AJ20</f>
        <v>4.3167775889738413</v>
      </c>
      <c r="AK20" s="21">
        <f>[1]eodb!AK20</f>
        <v>-1.512449769939761</v>
      </c>
      <c r="AL20" s="21">
        <f>[1]eodb!AL20</f>
        <v>-0.89449179367493414</v>
      </c>
      <c r="AM20" s="21">
        <f>[1]eodb!AM20</f>
        <v>-0.23444864774176954</v>
      </c>
      <c r="AN20" s="21">
        <f>[1]eodb!AN20</f>
        <v>-0.40171255249278337</v>
      </c>
      <c r="AO20" s="43">
        <f>[1]eodb!AO20</f>
        <v>72.909024904415844</v>
      </c>
      <c r="AP20" s="43">
        <f>[1]eodb!AP20</f>
        <v>69.521225471433766</v>
      </c>
      <c r="AQ20" s="43">
        <f>[1]eodb!AQ20</f>
        <v>4.6466119076801453</v>
      </c>
      <c r="AR20" s="21">
        <f>[1]eodb!AR20</f>
        <v>0.2827780223162879</v>
      </c>
      <c r="AS20" s="32">
        <f>[1]eodb!AS20</f>
        <v>32.213570797888167</v>
      </c>
      <c r="AT20" s="32">
        <f>[1]eodb!AT20</f>
        <v>33.271686088156514</v>
      </c>
      <c r="AU20" s="43">
        <f>[1]eodb!AU20</f>
        <v>56.433118689365529</v>
      </c>
      <c r="AV20" s="43">
        <f>[1]eodb!AV20</f>
        <v>32.269673230742917</v>
      </c>
      <c r="AW20" s="43">
        <f>[1]eodb!AW20</f>
        <v>123.33028393455429</v>
      </c>
      <c r="AX20" s="43">
        <f>[1]eodb!AX20</f>
        <v>105.31551741928699</v>
      </c>
      <c r="AY20" s="21">
        <f>[1]eodb!AY20</f>
        <v>0.37598959981761659</v>
      </c>
      <c r="AZ20" s="43">
        <f>[1]eodb!AZ20</f>
        <v>71.098193763792366</v>
      </c>
      <c r="BA20" s="46">
        <v>43</v>
      </c>
    </row>
    <row r="21" spans="1:53" x14ac:dyDescent="0.2">
      <c r="A21" s="30">
        <f>[1]eodb!A21</f>
        <v>2020</v>
      </c>
      <c r="B21" s="19"/>
      <c r="C21" s="31"/>
      <c r="D21" s="20">
        <f>[1]eodb!D21</f>
        <v>205.68883294491431</v>
      </c>
      <c r="E21" s="20">
        <f>[1]eodb!E21</f>
        <v>204.05072127229568</v>
      </c>
      <c r="F21" s="21"/>
      <c r="G21" s="22"/>
      <c r="H21" s="22">
        <f>[1]eodb!H21</f>
        <v>0.42884187005203245</v>
      </c>
      <c r="I21" s="22">
        <f>[1]eodb!I21</f>
        <v>-3.5550575174364107</v>
      </c>
      <c r="J21" s="22"/>
      <c r="K21" s="22"/>
      <c r="L21" s="21"/>
      <c r="M21" s="20">
        <f>[1]eodb!M21</f>
        <v>98.682339056303263</v>
      </c>
      <c r="N21" s="20">
        <f>[1]eodb!N21</f>
        <v>112.22234971561451</v>
      </c>
      <c r="O21" s="20">
        <f>[1]eodb!O21</f>
        <v>71.223192375619419</v>
      </c>
      <c r="P21" s="20">
        <f>[1]eodb!P21</f>
        <v>101.60391555755163</v>
      </c>
      <c r="Q21" s="20">
        <f>[1]eodb!Q21</f>
        <v>102.70421564981162</v>
      </c>
      <c r="R21" s="22">
        <f>[1]eodb!R21</f>
        <v>-5.0851963648174898</v>
      </c>
      <c r="S21" s="22">
        <f>[1]eodb!S21</f>
        <v>-11.172295234555085</v>
      </c>
      <c r="T21" s="22">
        <f>[1]eodb!T21</f>
        <v>-7.5634510227753466</v>
      </c>
      <c r="U21" s="22">
        <f>[1]eodb!U21</f>
        <v>-8.7606103519263563</v>
      </c>
      <c r="V21" s="22">
        <f>[1]eodb!V21</f>
        <v>-9.384183145654978</v>
      </c>
      <c r="W21" s="20">
        <f>[1]eodb!W21</f>
        <v>2.6549448866104766</v>
      </c>
      <c r="X21" s="20">
        <f>[1]eodb!X21</f>
        <v>31.142018846110709</v>
      </c>
      <c r="Y21" s="20">
        <f>[1]eodb!Y21</f>
        <v>4.2121360515717852</v>
      </c>
      <c r="Z21" s="20">
        <f>[1]eodb!Z21</f>
        <v>61.990900215707036</v>
      </c>
      <c r="AA21" s="43">
        <f>[1]eodb!AA21</f>
        <v>112.81181379181983</v>
      </c>
      <c r="AB21" s="21">
        <f>[1]eodb!AB21</f>
        <v>-2.5547855808026876</v>
      </c>
      <c r="AC21" s="21">
        <f>[1]eodb!AC21</f>
        <v>-1.825045083870025</v>
      </c>
      <c r="AD21" s="21">
        <f>[1]eodb!AD21</f>
        <v>0.16553134209931208</v>
      </c>
      <c r="AE21" s="43">
        <f>[1]eodb!AE21</f>
        <v>106.6801200988929</v>
      </c>
      <c r="AF21" s="43">
        <f>[1]eodb!AF21</f>
        <v>86.188351369631079</v>
      </c>
      <c r="AG21" s="43">
        <f>[1]eodb!AG21</f>
        <v>71.249409484220649</v>
      </c>
      <c r="AH21" s="43">
        <f>[1]eodb!AH21</f>
        <v>101.42612127827289</v>
      </c>
      <c r="AI21" s="43">
        <f>[1]eodb!AI21</f>
        <v>95.216273326934669</v>
      </c>
      <c r="AJ21" s="21">
        <f>[1]eodb!AJ21</f>
        <v>4.1297858591137659</v>
      </c>
      <c r="AK21" s="21">
        <f>[1]eodb!AK21</f>
        <v>-10.650901908504352</v>
      </c>
      <c r="AL21" s="21">
        <f>[1]eodb!AL21</f>
        <v>-10.631157047710316</v>
      </c>
      <c r="AM21" s="21">
        <f>[1]eodb!AM21</f>
        <v>-10.475720939373034</v>
      </c>
      <c r="AN21" s="21">
        <f>[1]eodb!AN21</f>
        <v>-9.9112594260279074</v>
      </c>
      <c r="AO21" s="43">
        <f>[1]eodb!AO21</f>
        <v>71.460113444849284</v>
      </c>
      <c r="AP21" s="43">
        <f>[1]eodb!AP21</f>
        <v>67.63315316136017</v>
      </c>
      <c r="AQ21" s="43">
        <f>[1]eodb!AQ21</f>
        <v>5.355379524330921</v>
      </c>
      <c r="AR21" s="21">
        <f>[1]eodb!AR21</f>
        <v>-3.9037917627409824</v>
      </c>
      <c r="AS21" s="32">
        <f>[1]eodb!AS21</f>
        <v>29.28505462643173</v>
      </c>
      <c r="AT21" s="32">
        <f>[1]eodb!AT21</f>
        <v>30.817519748963552</v>
      </c>
      <c r="AU21" s="43">
        <f>[1]eodb!AU21</f>
        <v>58.686010926971193</v>
      </c>
      <c r="AV21" s="43">
        <f>[1]eodb!AV21</f>
        <v>33.699101572160629</v>
      </c>
      <c r="AW21" s="43">
        <f>[1]eodb!AW21</f>
        <v>122.24517100398116</v>
      </c>
      <c r="AX21" s="43">
        <f>[1]eodb!AX21</f>
        <v>103.93921401002446</v>
      </c>
      <c r="AY21" s="21">
        <f>[1]eodb!AY21</f>
        <v>-7.0084483938565256</v>
      </c>
      <c r="AZ21" s="43">
        <f>[1]eodb!AZ21</f>
        <v>66.115313544892857</v>
      </c>
      <c r="BA21" s="46">
        <v>44</v>
      </c>
    </row>
    <row r="22" spans="1:53" x14ac:dyDescent="0.2">
      <c r="A22" s="30">
        <f>[1]eodb!A22</f>
        <v>2021</v>
      </c>
      <c r="B22" s="19"/>
      <c r="C22" s="31"/>
      <c r="D22" s="20">
        <f>[1]eodb!D22</f>
        <v>223.21781522657085</v>
      </c>
      <c r="E22" s="20">
        <f>[1]eodb!E22</f>
        <v>225.34818825800144</v>
      </c>
      <c r="F22" s="21"/>
      <c r="G22" s="22"/>
      <c r="H22" s="22">
        <f>[1]eodb!H22</f>
        <v>10.43733972264933</v>
      </c>
      <c r="I22" s="22">
        <f>[1]eodb!I22</f>
        <v>8.5220874807292226</v>
      </c>
      <c r="J22" s="22"/>
      <c r="K22" s="22"/>
      <c r="L22" s="21"/>
      <c r="M22" s="20">
        <f>[1]eodb!M22</f>
        <v>97.127864421159529</v>
      </c>
      <c r="N22" s="20">
        <f>[1]eodb!N22</f>
        <v>126.04830962307656</v>
      </c>
      <c r="O22" s="20">
        <f>[1]eodb!O22</f>
        <v>86.624694181991714</v>
      </c>
      <c r="P22" s="20">
        <f>[1]eodb!P22</f>
        <v>105.40771302193818</v>
      </c>
      <c r="Q22" s="20">
        <f>[1]eodb!Q22</f>
        <v>109.92077902805804</v>
      </c>
      <c r="R22" s="22">
        <f>[1]eodb!R22</f>
        <v>-1.5752308366513645</v>
      </c>
      <c r="S22" s="22">
        <f>[1]eodb!S22</f>
        <v>12.320148297107281</v>
      </c>
      <c r="T22" s="22">
        <f>[1]eodb!T22</f>
        <v>21.624278964002784</v>
      </c>
      <c r="U22" s="22">
        <f>[1]eodb!U22</f>
        <v>3.7437508618769266</v>
      </c>
      <c r="V22" s="22">
        <f>[1]eodb!V22</f>
        <v>7.0265503052499678</v>
      </c>
      <c r="W22" s="20">
        <f>[1]eodb!W22</f>
        <v>2.4415655448181894</v>
      </c>
      <c r="X22" s="20">
        <f>[1]eodb!X22</f>
        <v>32.682321957403907</v>
      </c>
      <c r="Y22" s="20">
        <f>[1]eodb!Y22</f>
        <v>4.7866441430614834</v>
      </c>
      <c r="Z22" s="20">
        <f>[1]eodb!Z22</f>
        <v>60.089468354716423</v>
      </c>
      <c r="AA22" s="43">
        <f>[1]eodb!AA22</f>
        <v>113.85964855670304</v>
      </c>
      <c r="AB22" s="21">
        <f>[1]eodb!AB22</f>
        <v>0.92883425030010347</v>
      </c>
      <c r="AC22" s="21">
        <f>[1]eodb!AC22</f>
        <v>1.1027363907731846</v>
      </c>
      <c r="AD22" s="21">
        <f>[1]eodb!AD22</f>
        <v>0.16656707809299398</v>
      </c>
      <c r="AE22" s="43">
        <f>[1]eodb!AE22</f>
        <v>112.69199937874122</v>
      </c>
      <c r="AF22" s="43">
        <f>[1]eodb!AF22</f>
        <v>95.126225337801301</v>
      </c>
      <c r="AG22" s="43">
        <f>[1]eodb!AG22</f>
        <v>85.484286252256638</v>
      </c>
      <c r="AH22" s="43">
        <f>[1]eodb!AH22</f>
        <v>108.2948531884431</v>
      </c>
      <c r="AI22" s="43">
        <f>[1]eodb!AI22</f>
        <v>103.18531305337871</v>
      </c>
      <c r="AJ22" s="21">
        <f>[1]eodb!AJ22</f>
        <v>5.6354260515223409</v>
      </c>
      <c r="AK22" s="21">
        <f>[1]eodb!AK22</f>
        <v>10.370164675547455</v>
      </c>
      <c r="AL22" s="21">
        <f>[1]eodb!AL22</f>
        <v>19.978939995549759</v>
      </c>
      <c r="AM22" s="21">
        <f>[1]eodb!AM22</f>
        <v>6.772152798119091</v>
      </c>
      <c r="AN22" s="21">
        <f>[1]eodb!AN22</f>
        <v>8.3694093961034888</v>
      </c>
      <c r="AO22" s="43">
        <f>[1]eodb!AO22</f>
        <v>72.127988637532653</v>
      </c>
      <c r="AP22" s="43">
        <f>[1]eodb!AP22</f>
        <v>68.147841184636121</v>
      </c>
      <c r="AQ22" s="43">
        <f>[1]eodb!AQ22</f>
        <v>5.5181733583312624</v>
      </c>
      <c r="AR22" s="21">
        <f>[1]eodb!AR22</f>
        <v>4.6685881138663676</v>
      </c>
      <c r="AS22" s="32">
        <f>[1]eodb!AS22</f>
        <v>31.501934492577899</v>
      </c>
      <c r="AT22" s="32">
        <f>[1]eodb!AT22</f>
        <v>33.121162306677611</v>
      </c>
      <c r="AU22" s="43">
        <f>[1]eodb!AU22</f>
        <v>62.44973889438225</v>
      </c>
      <c r="AV22" s="43">
        <f>[1]eodb!AV22</f>
        <v>38.26342108156026</v>
      </c>
      <c r="AW22" s="43">
        <f>[1]eodb!AW22</f>
        <v>123.0728668614457</v>
      </c>
      <c r="AX22" s="43">
        <f>[1]eodb!AX22</f>
        <v>104.5123536121539</v>
      </c>
      <c r="AY22" s="21">
        <f>[1]eodb!AY22</f>
        <v>6.0415996085198875</v>
      </c>
      <c r="AZ22" s="43">
        <f>[1]eodb!AZ22</f>
        <v>70.109736069192806</v>
      </c>
      <c r="BA22" s="46">
        <v>45</v>
      </c>
    </row>
    <row r="23" spans="1:53" x14ac:dyDescent="0.2">
      <c r="A23" s="30">
        <f>[1]eodb!A23</f>
        <v>2022</v>
      </c>
      <c r="B23" s="19"/>
      <c r="C23" s="31"/>
      <c r="D23" s="20">
        <f>[1]eodb!D23</f>
        <v>231.43921748360393</v>
      </c>
      <c r="E23" s="20">
        <f>[1]eodb!E23</f>
        <v>236.33677587815819</v>
      </c>
      <c r="F23" s="21"/>
      <c r="G23" s="22"/>
      <c r="H23" s="22">
        <f>[1]eodb!H23</f>
        <v>4.8762706747728091</v>
      </c>
      <c r="I23" s="22">
        <f>[1]eodb!I23</f>
        <v>3.6831299727076772</v>
      </c>
      <c r="J23" s="22"/>
      <c r="K23" s="22"/>
      <c r="L23" s="21"/>
      <c r="M23" s="20">
        <f>[1]eodb!M23</f>
        <v>97.579273080563709</v>
      </c>
      <c r="N23" s="20">
        <f>[1]eodb!N23</f>
        <v>126.36179517194572</v>
      </c>
      <c r="O23" s="20">
        <f>[1]eodb!O23</f>
        <v>94.072629739096868</v>
      </c>
      <c r="P23" s="20">
        <f>[1]eodb!P23</f>
        <v>108.15665816082077</v>
      </c>
      <c r="Q23" s="20">
        <f>[1]eodb!Q23</f>
        <v>112.19752955753094</v>
      </c>
      <c r="R23" s="22">
        <f>[1]eodb!R23</f>
        <v>0.46475711382556462</v>
      </c>
      <c r="S23" s="22">
        <f>[1]eodb!S23</f>
        <v>0.24870269962884439</v>
      </c>
      <c r="T23" s="22">
        <f>[1]eodb!T23</f>
        <v>8.5979357588929837</v>
      </c>
      <c r="U23" s="22">
        <f>[1]eodb!U23</f>
        <v>2.6079164987769632</v>
      </c>
      <c r="V23" s="22">
        <f>[1]eodb!V23</f>
        <v>2.0712649142449635</v>
      </c>
      <c r="W23" s="20">
        <f>[1]eodb!W23</f>
        <v>2.4031375494731622</v>
      </c>
      <c r="X23" s="20">
        <f>[1]eodb!X23</f>
        <v>32.098753554136572</v>
      </c>
      <c r="Y23" s="20">
        <f>[1]eodb!Y23</f>
        <v>5.0927131508127994</v>
      </c>
      <c r="Z23" s="20">
        <f>[1]eodb!Z23</f>
        <v>60.405395745577465</v>
      </c>
      <c r="AA23" s="43">
        <f>[1]eodb!AA23</f>
        <v>114.60969790054176</v>
      </c>
      <c r="AB23" s="21">
        <f>[1]eodb!AB23</f>
        <v>0.65874904177769533</v>
      </c>
      <c r="AC23" s="21">
        <f>[1]eodb!AC23</f>
        <v>0.12010229889942714</v>
      </c>
      <c r="AD23" s="21">
        <f>[1]eodb!AD23</f>
        <v>0.12464373901019954</v>
      </c>
      <c r="AE23" s="43">
        <f>[1]eodb!AE23</f>
        <v>102.43130853925604</v>
      </c>
      <c r="AF23" s="43">
        <f>[1]eodb!AF23</f>
        <v>96.116238889514094</v>
      </c>
      <c r="AG23" s="43">
        <f>[1]eodb!AG23</f>
        <v>89.823434071945627</v>
      </c>
      <c r="AH23" s="43">
        <f>[1]eodb!AH23</f>
        <v>110.32724088514165</v>
      </c>
      <c r="AI23" s="43">
        <f>[1]eodb!AI23</f>
        <v>104.59456252858445</v>
      </c>
      <c r="AJ23" s="21">
        <f>[1]eodb!AJ23</f>
        <v>-9.1050748021609955</v>
      </c>
      <c r="AK23" s="21">
        <f>[1]eodb!AK23</f>
        <v>1.040736713978907</v>
      </c>
      <c r="AL23" s="21">
        <f>[1]eodb!AL23</f>
        <v>5.0759595826589177</v>
      </c>
      <c r="AM23" s="21">
        <f>[1]eodb!AM23</f>
        <v>1.876716793883082</v>
      </c>
      <c r="AN23" s="21">
        <f>[1]eodb!AN23</f>
        <v>1.3657461837390805</v>
      </c>
      <c r="AO23" s="43">
        <f>[1]eodb!AO23</f>
        <v>72.124717065934746</v>
      </c>
      <c r="AP23" s="43">
        <f>[1]eodb!AP23</f>
        <v>68.511369303085644</v>
      </c>
      <c r="AQ23" s="43">
        <f>[1]eodb!AQ23</f>
        <v>5.0098605718562021</v>
      </c>
      <c r="AR23" s="21">
        <f>[1]eodb!AR23</f>
        <v>3.7702149083988168</v>
      </c>
      <c r="AS23" s="32">
        <f>[1]eodb!AS23</f>
        <v>32.179045898806926</v>
      </c>
      <c r="AT23" s="32">
        <f>[1]eodb!AT23</f>
        <v>34.995814615981345</v>
      </c>
      <c r="AU23" s="43">
        <f>[1]eodb!AU23</f>
        <v>69.102371417736308</v>
      </c>
      <c r="AV23" s="43">
        <f>[1]eodb!AV23</f>
        <v>46.694369155334982</v>
      </c>
      <c r="AW23" s="43">
        <f>[1]eodb!AW23</f>
        <v>123.32787738491504</v>
      </c>
      <c r="AX23" s="43">
        <f>[1]eodb!AX23</f>
        <v>104.98181152829405</v>
      </c>
      <c r="AY23" s="21">
        <f>[1]eodb!AY23</f>
        <v>1.4032718327157356</v>
      </c>
      <c r="AZ23" s="43">
        <f>[1]eodb!AZ23</f>
        <v>71.093566247443135</v>
      </c>
      <c r="BA23" s="46">
        <v>46</v>
      </c>
    </row>
    <row r="24" spans="1:53" x14ac:dyDescent="0.2">
      <c r="A24" s="30">
        <f>[1]eodb!A24</f>
        <v>2023</v>
      </c>
      <c r="B24" s="19"/>
      <c r="C24" s="31"/>
      <c r="D24" s="20">
        <f>[1]eodb!D24</f>
        <v>240.01269692351534</v>
      </c>
      <c r="E24" s="20">
        <f>[1]eodb!E24</f>
        <v>247.16419788302437</v>
      </c>
      <c r="F24" s="21"/>
      <c r="G24" s="22"/>
      <c r="H24" s="22">
        <f>[1]eodb!H24</f>
        <v>4.5813530139922731</v>
      </c>
      <c r="I24" s="22">
        <f>[1]eodb!I24</f>
        <v>3.7044194726931989</v>
      </c>
      <c r="J24" s="22"/>
      <c r="K24" s="22"/>
      <c r="L24" s="21"/>
      <c r="M24" s="20">
        <f>[1]eodb!M24</f>
        <v>98.420412785952635</v>
      </c>
      <c r="N24" s="20">
        <f>[1]eodb!N24</f>
        <v>129.91928700335882</v>
      </c>
      <c r="O24" s="20">
        <f>[1]eodb!O24</f>
        <v>99.567355800060596</v>
      </c>
      <c r="P24" s="20">
        <f>[1]eodb!P24</f>
        <v>110.64353228875447</v>
      </c>
      <c r="Q24" s="20">
        <f>[1]eodb!Q24</f>
        <v>115.12675781772241</v>
      </c>
      <c r="R24" s="22">
        <f>[1]eodb!R24</f>
        <v>0.86200652949572909</v>
      </c>
      <c r="S24" s="22">
        <f>[1]eodb!S24</f>
        <v>2.815322326318892</v>
      </c>
      <c r="T24" s="22">
        <f>[1]eodb!T24</f>
        <v>5.8409402141759159</v>
      </c>
      <c r="U24" s="22">
        <f>[1]eodb!U24</f>
        <v>2.299325968666599</v>
      </c>
      <c r="V24" s="22">
        <f>[1]eodb!V24</f>
        <v>2.6107778591412334</v>
      </c>
      <c r="W24" s="20">
        <f>[1]eodb!W24</f>
        <v>2.3621814419823655</v>
      </c>
      <c r="X24" s="20">
        <f>[1]eodb!X24</f>
        <v>32.162739254077479</v>
      </c>
      <c r="Y24" s="20">
        <f>[1]eodb!Y24</f>
        <v>5.2530305233925843</v>
      </c>
      <c r="Z24" s="20">
        <f>[1]eodb!Z24</f>
        <v>60.222048780547574</v>
      </c>
      <c r="AA24" s="43">
        <f>[1]eodb!AA24</f>
        <v>116.0153637049962</v>
      </c>
      <c r="AB24" s="21">
        <f>[1]eodb!AB24</f>
        <v>1.2264806820049934</v>
      </c>
      <c r="AC24" s="21">
        <f>[1]eodb!AC24</f>
        <v>0.84074607046753513</v>
      </c>
      <c r="AD24" s="21">
        <f>[1]eodb!AD24</f>
        <v>0.12515578826308715</v>
      </c>
      <c r="AE24" s="43">
        <f>[1]eodb!AE24</f>
        <v>99.670850200371831</v>
      </c>
      <c r="AF24" s="43">
        <f>[1]eodb!AF24</f>
        <v>98.522901626274816</v>
      </c>
      <c r="AG24" s="43">
        <f>[1]eodb!AG24</f>
        <v>93.67611279436106</v>
      </c>
      <c r="AH24" s="43">
        <f>[1]eodb!AH24</f>
        <v>113.08882605136104</v>
      </c>
      <c r="AI24" s="43">
        <f>[1]eodb!AI24</f>
        <v>107.1104566693851</v>
      </c>
      <c r="AJ24" s="21">
        <f>[1]eodb!AJ24</f>
        <v>-2.6949361267080585</v>
      </c>
      <c r="AK24" s="21">
        <f>[1]eodb!AK24</f>
        <v>2.5039085638038472</v>
      </c>
      <c r="AL24" s="21">
        <f>[1]eodb!AL24</f>
        <v>4.2891688145986206</v>
      </c>
      <c r="AM24" s="21">
        <f>[1]eodb!AM24</f>
        <v>2.5030854973473016</v>
      </c>
      <c r="AN24" s="21">
        <f>[1]eodb!AN24</f>
        <v>2.4053775645489051</v>
      </c>
      <c r="AO24" s="43">
        <f>[1]eodb!AO24</f>
        <v>72.640189388876962</v>
      </c>
      <c r="AP24" s="43">
        <f>[1]eodb!AP24</f>
        <v>69.264958907254609</v>
      </c>
      <c r="AQ24" s="43">
        <f>[1]eodb!AQ24</f>
        <v>4.6465056190219531</v>
      </c>
      <c r="AR24" s="21">
        <f>[1]eodb!AR24</f>
        <v>4.0253225529461867</v>
      </c>
      <c r="AS24" s="32">
        <f>[1]eodb!AS24</f>
        <v>33.002997872301485</v>
      </c>
      <c r="AT24" s="32">
        <f>[1]eodb!AT24</f>
        <v>36.703365835846995</v>
      </c>
      <c r="AU24" s="43">
        <f>[1]eodb!AU24</f>
        <v>69.393210687480362</v>
      </c>
      <c r="AV24" s="43">
        <f>[1]eodb!AV24</f>
        <v>46.445557347008553</v>
      </c>
      <c r="AW24" s="43">
        <f>[1]eodb!AW24</f>
        <v>123.20289215049814</v>
      </c>
      <c r="AX24" s="43">
        <f>[1]eodb!AX24</f>
        <v>105.13374440232185</v>
      </c>
      <c r="AY24" s="21">
        <f>[1]eodb!AY24</f>
        <v>1.3675247502527466</v>
      </c>
      <c r="AZ24" s="43">
        <f>[1]eodb!AZ24</f>
        <v>72.065788361714255</v>
      </c>
      <c r="BA24" s="46">
        <v>47</v>
      </c>
    </row>
    <row r="25" spans="1:53" x14ac:dyDescent="0.2">
      <c r="A25" s="30">
        <f>[1]eodb!A25</f>
        <v>2024</v>
      </c>
      <c r="B25" s="19"/>
      <c r="C25" s="31"/>
      <c r="D25" s="20">
        <f>[1]eodb!D25</f>
        <v>248.2519479434612</v>
      </c>
      <c r="E25" s="20">
        <f>[1]eodb!E25</f>
        <v>257.06896049648088</v>
      </c>
      <c r="F25" s="21"/>
      <c r="G25" s="22"/>
      <c r="H25" s="22">
        <f>[1]eodb!H25</f>
        <v>4.0073613809327613</v>
      </c>
      <c r="I25" s="22">
        <f>[1]eodb!I25</f>
        <v>3.4328396478839007</v>
      </c>
      <c r="J25" s="22"/>
      <c r="K25" s="22"/>
      <c r="L25" s="21"/>
      <c r="M25" s="20">
        <f>[1]eodb!M25</f>
        <v>99.578733706671429</v>
      </c>
      <c r="N25" s="20">
        <f>[1]eodb!N25</f>
        <v>133.26551207530156</v>
      </c>
      <c r="O25" s="20">
        <f>[1]eodb!O25</f>
        <v>102.89794248502443</v>
      </c>
      <c r="P25" s="20">
        <f>[1]eodb!P25</f>
        <v>112.68867375229209</v>
      </c>
      <c r="Q25" s="20">
        <f>[1]eodb!Q25</f>
        <v>117.59629011181646</v>
      </c>
      <c r="R25" s="22">
        <f>[1]eodb!R25</f>
        <v>1.1769112605105159</v>
      </c>
      <c r="S25" s="22">
        <f>[1]eodb!S25</f>
        <v>2.575618408263125</v>
      </c>
      <c r="T25" s="22">
        <f>[1]eodb!T25</f>
        <v>3.3450588882283139</v>
      </c>
      <c r="U25" s="22">
        <f>[1]eodb!U25</f>
        <v>1.8484057958311206</v>
      </c>
      <c r="V25" s="22">
        <f>[1]eodb!V25</f>
        <v>2.1450550166660864</v>
      </c>
      <c r="W25" s="20">
        <f>[1]eodb!W25</f>
        <v>2.3397923873816442</v>
      </c>
      <c r="X25" s="20">
        <f>[1]eodb!X25</f>
        <v>32.298312122426587</v>
      </c>
      <c r="Y25" s="20">
        <f>[1]eodb!Y25</f>
        <v>5.3147433196163192</v>
      </c>
      <c r="Z25" s="20">
        <f>[1]eodb!Z25</f>
        <v>60.047152170575437</v>
      </c>
      <c r="AA25" s="43">
        <f>[1]eodb!AA25</f>
        <v>118.13559952989901</v>
      </c>
      <c r="AB25" s="21">
        <f>[1]eodb!AB25</f>
        <v>1.8275474533650193</v>
      </c>
      <c r="AC25" s="21">
        <f>[1]eodb!AC25</f>
        <v>0.83118480575070652</v>
      </c>
      <c r="AD25" s="21">
        <f>[1]eodb!AD25</f>
        <v>7.3980565607500992E-2</v>
      </c>
      <c r="AE25" s="43">
        <f>[1]eodb!AE25</f>
        <v>97.729930315930645</v>
      </c>
      <c r="AF25" s="43">
        <f>[1]eodb!AF25</f>
        <v>100.32759322712967</v>
      </c>
      <c r="AG25" s="43">
        <f>[1]eodb!AG25</f>
        <v>96.371518281743505</v>
      </c>
      <c r="AH25" s="43">
        <f>[1]eodb!AH25</f>
        <v>115.33316353339799</v>
      </c>
      <c r="AI25" s="43">
        <f>[1]eodb!AI25</f>
        <v>109.09342075690975</v>
      </c>
      <c r="AJ25" s="21">
        <f>[1]eodb!AJ25</f>
        <v>-1.9473295156400061</v>
      </c>
      <c r="AK25" s="21">
        <f>[1]eodb!AK25</f>
        <v>1.8317483255827716</v>
      </c>
      <c r="AL25" s="21">
        <f>[1]eodb!AL25</f>
        <v>2.8773669262936119</v>
      </c>
      <c r="AM25" s="21">
        <f>[1]eodb!AM25</f>
        <v>1.9845793438669768</v>
      </c>
      <c r="AN25" s="21">
        <f>[1]eodb!AN25</f>
        <v>1.8513263309533068</v>
      </c>
      <c r="AO25" s="43">
        <f>[1]eodb!AO25</f>
        <v>73.189817365092054</v>
      </c>
      <c r="AP25" s="43">
        <f>[1]eodb!AP25</f>
        <v>70.478668382336579</v>
      </c>
      <c r="AQ25" s="43">
        <f>[1]eodb!AQ25</f>
        <v>3.7042707310382812</v>
      </c>
      <c r="AR25" s="21">
        <f>[1]eodb!AR25</f>
        <v>3.3374254084890032</v>
      </c>
      <c r="AS25" s="32">
        <f>[1]eodb!AS25</f>
        <v>33.685545834676851</v>
      </c>
      <c r="AT25" s="32">
        <f>[1]eodb!AT25</f>
        <v>38.210347867125535</v>
      </c>
      <c r="AU25" s="43">
        <f>[1]eodb!AU25</f>
        <v>69.645867853840457</v>
      </c>
      <c r="AV25" s="43">
        <f>[1]eodb!AV25</f>
        <v>46.064935540221349</v>
      </c>
      <c r="AW25" s="43">
        <f>[1]eodb!AW25</f>
        <v>123.1042604821746</v>
      </c>
      <c r="AX25" s="43">
        <f>[1]eodb!AX25</f>
        <v>105.23257828340458</v>
      </c>
      <c r="AY25" s="21">
        <f>[1]eodb!AY25</f>
        <v>0.31180910396224615</v>
      </c>
      <c r="AZ25" s="43">
        <f>[1]eodb!AZ25</f>
        <v>72.290496050668239</v>
      </c>
      <c r="BA25" s="46">
        <v>48</v>
      </c>
    </row>
    <row r="26" spans="1:53" x14ac:dyDescent="0.2">
      <c r="D26" s="44"/>
      <c r="E26" s="44"/>
      <c r="H26" s="33"/>
      <c r="I26" s="33"/>
      <c r="M26" s="44"/>
      <c r="N26" s="44"/>
      <c r="O26" s="44"/>
      <c r="P26" s="44"/>
      <c r="Q26" s="44"/>
      <c r="R26" s="33"/>
      <c r="S26" s="33"/>
      <c r="T26" s="33"/>
      <c r="U26" s="33"/>
      <c r="V26" s="33"/>
      <c r="W26" s="44"/>
      <c r="X26" s="44"/>
      <c r="Y26" s="44"/>
      <c r="Z26" s="44"/>
      <c r="AA26" s="44"/>
      <c r="AB26" s="33"/>
      <c r="AC26" s="33"/>
      <c r="AD26" s="33"/>
      <c r="AE26" s="44"/>
      <c r="AF26" s="44"/>
      <c r="AG26" s="44"/>
      <c r="AH26" s="44"/>
      <c r="AI26" s="44"/>
      <c r="AJ26" s="33"/>
      <c r="AK26" s="33"/>
      <c r="AL26" s="33"/>
      <c r="AM26" s="33"/>
      <c r="AN26" s="33"/>
      <c r="AO26" s="44"/>
      <c r="AP26" s="44"/>
      <c r="AQ26" s="44"/>
      <c r="AR26" s="33"/>
      <c r="AS26" s="44"/>
      <c r="AT26" s="44"/>
      <c r="AU26" s="44"/>
      <c r="AV26" s="44"/>
      <c r="AW26" s="44"/>
      <c r="AX26" s="44"/>
      <c r="AZ26" s="44"/>
    </row>
    <row r="27" spans="1:53" x14ac:dyDescent="0.2">
      <c r="D27" s="44"/>
      <c r="E27" s="44"/>
      <c r="H27" s="33"/>
      <c r="I27" s="33"/>
      <c r="M27" s="44"/>
      <c r="N27" s="44"/>
      <c r="O27" s="44"/>
      <c r="P27" s="44"/>
      <c r="Q27" s="44"/>
      <c r="R27" s="33"/>
      <c r="S27" s="33"/>
      <c r="T27" s="33"/>
      <c r="U27" s="33"/>
      <c r="V27" s="33"/>
      <c r="W27" s="44"/>
      <c r="X27" s="44"/>
      <c r="Y27" s="44"/>
      <c r="Z27" s="44"/>
      <c r="AA27" s="44"/>
      <c r="AB27" s="33"/>
      <c r="AC27" s="33"/>
      <c r="AD27" s="33"/>
      <c r="AE27" s="44"/>
      <c r="AF27" s="44"/>
      <c r="AG27" s="44"/>
      <c r="AH27" s="44"/>
      <c r="AI27" s="44"/>
      <c r="AJ27" s="33"/>
      <c r="AK27" s="33"/>
      <c r="AL27" s="33"/>
      <c r="AM27" s="33"/>
      <c r="AN27" s="33"/>
      <c r="AO27" s="44"/>
      <c r="AP27" s="44"/>
      <c r="AQ27" s="44"/>
      <c r="AR27" s="33"/>
      <c r="AS27" s="44"/>
      <c r="AT27" s="44"/>
      <c r="AU27" s="44"/>
      <c r="AV27" s="44"/>
      <c r="AW27" s="44"/>
      <c r="AX27" s="44"/>
      <c r="AZ27" s="44"/>
    </row>
    <row r="28" spans="1:53" x14ac:dyDescent="0.2">
      <c r="A28" t="s">
        <v>51</v>
      </c>
      <c r="B28" s="33">
        <f>MAX(B10:B24)</f>
        <v>0</v>
      </c>
      <c r="C28" s="33">
        <f t="shared" ref="C28:AX28" si="0">MAX(C10:C24)</f>
        <v>0</v>
      </c>
      <c r="D28" s="44">
        <f t="shared" si="0"/>
        <v>240.01269692351534</v>
      </c>
      <c r="E28" s="44">
        <f t="shared" si="0"/>
        <v>247.16419788302437</v>
      </c>
      <c r="F28" s="33">
        <f t="shared" si="0"/>
        <v>0</v>
      </c>
      <c r="G28" s="33">
        <f t="shared" si="0"/>
        <v>0</v>
      </c>
      <c r="H28" s="33">
        <f t="shared" si="0"/>
        <v>12.405083300238484</v>
      </c>
      <c r="I28" s="33">
        <f t="shared" si="0"/>
        <v>11.209035623874897</v>
      </c>
      <c r="J28" s="33">
        <f t="shared" si="0"/>
        <v>0</v>
      </c>
      <c r="K28" s="33">
        <f t="shared" si="0"/>
        <v>0</v>
      </c>
      <c r="L28" s="33">
        <f t="shared" si="0"/>
        <v>0</v>
      </c>
      <c r="M28" s="44">
        <f t="shared" si="0"/>
        <v>111.05155910423558</v>
      </c>
      <c r="N28" s="44">
        <f t="shared" si="0"/>
        <v>129.91928700335882</v>
      </c>
      <c r="O28" s="44">
        <f t="shared" si="0"/>
        <v>115.91218398052686</v>
      </c>
      <c r="P28" s="44">
        <f t="shared" si="0"/>
        <v>111.35970544022246</v>
      </c>
      <c r="Q28" s="44">
        <f t="shared" si="0"/>
        <v>115.12675781772241</v>
      </c>
      <c r="R28" s="33">
        <f t="shared" si="0"/>
        <v>12.799831563561703</v>
      </c>
      <c r="S28" s="33">
        <f t="shared" si="0"/>
        <v>12.320148297107281</v>
      </c>
      <c r="T28" s="33">
        <f t="shared" si="0"/>
        <v>21.624278964002784</v>
      </c>
      <c r="U28" s="33">
        <f t="shared" si="0"/>
        <v>3.7437508618769266</v>
      </c>
      <c r="V28" s="33">
        <f t="shared" si="0"/>
        <v>7.0265503052499678</v>
      </c>
      <c r="W28" s="44">
        <f t="shared" si="0"/>
        <v>2.8984307944789576</v>
      </c>
      <c r="X28" s="44">
        <f t="shared" si="0"/>
        <v>32.682321957403907</v>
      </c>
      <c r="Y28" s="44">
        <f t="shared" si="0"/>
        <v>6.7436991443369632</v>
      </c>
      <c r="Z28" s="44">
        <f t="shared" si="0"/>
        <v>64.084855026699657</v>
      </c>
      <c r="AA28" s="44">
        <f>MAX(AA10:AA24)</f>
        <v>116.0153637049962</v>
      </c>
      <c r="AB28" s="33">
        <f t="shared" si="0"/>
        <v>2.439886092429111</v>
      </c>
      <c r="AC28" s="33">
        <f t="shared" si="0"/>
        <v>1.9551202581332694</v>
      </c>
      <c r="AD28" s="33">
        <f t="shared" si="0"/>
        <v>1.5460315669075797</v>
      </c>
      <c r="AE28" s="44">
        <f t="shared" si="0"/>
        <v>112.69199937874122</v>
      </c>
      <c r="AF28" s="44">
        <f t="shared" si="0"/>
        <v>98.522901626274816</v>
      </c>
      <c r="AG28" s="44">
        <f t="shared" si="0"/>
        <v>119.77622286422061</v>
      </c>
      <c r="AH28" s="44">
        <f t="shared" si="0"/>
        <v>113.56078298030056</v>
      </c>
      <c r="AI28" s="44">
        <f t="shared" si="0"/>
        <v>107.26885976417144</v>
      </c>
      <c r="AJ28" s="33">
        <f t="shared" si="0"/>
        <v>20.406861694752898</v>
      </c>
      <c r="AK28" s="33">
        <f t="shared" si="0"/>
        <v>10.370164675547455</v>
      </c>
      <c r="AL28" s="33">
        <f t="shared" si="0"/>
        <v>19.978939995549759</v>
      </c>
      <c r="AM28" s="33">
        <f t="shared" si="0"/>
        <v>6.772152798119091</v>
      </c>
      <c r="AN28" s="33">
        <f t="shared" si="0"/>
        <v>8.3694093961034888</v>
      </c>
      <c r="AO28" s="44">
        <f t="shared" si="0"/>
        <v>73.027521741411746</v>
      </c>
      <c r="AP28" s="44">
        <f t="shared" si="0"/>
        <v>69.59595018516211</v>
      </c>
      <c r="AQ28" s="44">
        <f t="shared" si="0"/>
        <v>7.4827355935660229</v>
      </c>
      <c r="AR28" s="33">
        <f t="shared" si="0"/>
        <v>4.6685881138663676</v>
      </c>
      <c r="AS28" s="44">
        <f t="shared" si="0"/>
        <v>33.002997872301485</v>
      </c>
      <c r="AT28" s="44">
        <f>MAX(AT10:AT24)</f>
        <v>36.703365835846995</v>
      </c>
      <c r="AU28" s="44">
        <f t="shared" si="0"/>
        <v>69.393210687480362</v>
      </c>
      <c r="AV28" s="44">
        <f t="shared" si="0"/>
        <v>46.694369155334982</v>
      </c>
      <c r="AW28" s="44">
        <f t="shared" si="0"/>
        <v>123.61789621247517</v>
      </c>
      <c r="AX28" s="44">
        <f t="shared" si="0"/>
        <v>105.31551741928699</v>
      </c>
      <c r="AY28" s="33">
        <f>MAX(AY10:AY24)</f>
        <v>6.0415996085198875</v>
      </c>
      <c r="AZ28" s="44">
        <f>MAX(AZ10:AZ24)</f>
        <v>72.065788361714255</v>
      </c>
    </row>
    <row r="29" spans="1:53" x14ac:dyDescent="0.2">
      <c r="A29" t="s">
        <v>50</v>
      </c>
      <c r="B29" s="33">
        <f>MIN(B10:B24)</f>
        <v>0</v>
      </c>
      <c r="C29" s="33">
        <f t="shared" ref="C29:AX29" si="1">MIN(C10:C24)</f>
        <v>0</v>
      </c>
      <c r="D29" s="44">
        <f t="shared" si="1"/>
        <v>124.95491186488945</v>
      </c>
      <c r="E29" s="44">
        <f t="shared" si="1"/>
        <v>134.89300871719422</v>
      </c>
      <c r="F29" s="33">
        <f t="shared" si="1"/>
        <v>0</v>
      </c>
      <c r="G29" s="33">
        <f t="shared" si="1"/>
        <v>0</v>
      </c>
      <c r="H29" s="33">
        <f t="shared" si="1"/>
        <v>-19.478517708928202</v>
      </c>
      <c r="I29" s="33">
        <f t="shared" si="1"/>
        <v>-16.999950888381299</v>
      </c>
      <c r="J29" s="33">
        <f t="shared" si="1"/>
        <v>0</v>
      </c>
      <c r="K29" s="33">
        <f t="shared" si="1"/>
        <v>0</v>
      </c>
      <c r="L29" s="33">
        <f t="shared" si="1"/>
        <v>0</v>
      </c>
      <c r="M29" s="44">
        <f t="shared" si="1"/>
        <v>94.200856120312338</v>
      </c>
      <c r="N29" s="44">
        <f t="shared" si="1"/>
        <v>97.630405121814746</v>
      </c>
      <c r="O29" s="44">
        <f t="shared" si="1"/>
        <v>68.471570723188009</v>
      </c>
      <c r="P29" s="44">
        <f t="shared" si="1"/>
        <v>101.60391555755163</v>
      </c>
      <c r="Q29" s="44">
        <f t="shared" si="1"/>
        <v>102.70421564981162</v>
      </c>
      <c r="R29" s="33">
        <f t="shared" si="1"/>
        <v>-5.0851963648174898</v>
      </c>
      <c r="S29" s="33">
        <f t="shared" si="1"/>
        <v>-16.825325217004959</v>
      </c>
      <c r="T29" s="33">
        <f t="shared" si="1"/>
        <v>-13.213381487522891</v>
      </c>
      <c r="U29" s="33">
        <f t="shared" si="1"/>
        <v>-8.7606103519263563</v>
      </c>
      <c r="V29" s="33">
        <f t="shared" si="1"/>
        <v>-9.384183145654978</v>
      </c>
      <c r="W29" s="44">
        <f t="shared" si="1"/>
        <v>2.3621814419823655</v>
      </c>
      <c r="X29" s="44">
        <f t="shared" si="1"/>
        <v>26.652664988415843</v>
      </c>
      <c r="Y29" s="44">
        <f t="shared" si="1"/>
        <v>3.8938051053246499</v>
      </c>
      <c r="Z29" s="44">
        <f t="shared" si="1"/>
        <v>60.089468354716423</v>
      </c>
      <c r="AA29" s="44">
        <f>MIN(AA10:AA24)</f>
        <v>107.77133438791989</v>
      </c>
      <c r="AB29" s="33">
        <f t="shared" si="1"/>
        <v>-2.5547855808026876</v>
      </c>
      <c r="AC29" s="33">
        <f t="shared" si="1"/>
        <v>-1.9333550047641035</v>
      </c>
      <c r="AD29" s="33">
        <f t="shared" si="1"/>
        <v>-0.26950532186575948</v>
      </c>
      <c r="AE29" s="44">
        <f t="shared" si="1"/>
        <v>74.08356677428938</v>
      </c>
      <c r="AF29" s="44">
        <f t="shared" si="1"/>
        <v>86.188351369631079</v>
      </c>
      <c r="AG29" s="44">
        <f t="shared" si="1"/>
        <v>71.249409484220649</v>
      </c>
      <c r="AH29" s="44">
        <f t="shared" si="1"/>
        <v>101.42612127827289</v>
      </c>
      <c r="AI29" s="44">
        <f t="shared" si="1"/>
        <v>95.216273326934669</v>
      </c>
      <c r="AJ29" s="33">
        <f t="shared" si="1"/>
        <v>-9.1050748021609955</v>
      </c>
      <c r="AK29" s="33">
        <f t="shared" si="1"/>
        <v>-10.650901908504352</v>
      </c>
      <c r="AL29" s="33">
        <f t="shared" si="1"/>
        <v>-10.631157047710316</v>
      </c>
      <c r="AM29" s="33">
        <f t="shared" si="1"/>
        <v>-10.475720939373034</v>
      </c>
      <c r="AN29" s="33">
        <f t="shared" si="1"/>
        <v>-9.9112594260279074</v>
      </c>
      <c r="AO29" s="44">
        <f t="shared" si="1"/>
        <v>69.481466135392694</v>
      </c>
      <c r="AP29" s="44">
        <f t="shared" si="1"/>
        <v>66.132015858229636</v>
      </c>
      <c r="AQ29" s="44">
        <f t="shared" si="1"/>
        <v>3.9374159094102406</v>
      </c>
      <c r="AR29" s="33">
        <f t="shared" si="1"/>
        <v>-3.9037917627409824</v>
      </c>
      <c r="AS29" s="44">
        <f t="shared" si="1"/>
        <v>29.28505462643173</v>
      </c>
      <c r="AT29" s="44">
        <f>MIN(AT10:AT24)</f>
        <v>28.792901065968689</v>
      </c>
      <c r="AU29" s="44">
        <f t="shared" si="1"/>
        <v>35.186365998180918</v>
      </c>
      <c r="AV29" s="44">
        <f t="shared" si="1"/>
        <v>22.894316052129948</v>
      </c>
      <c r="AW29" s="44">
        <f t="shared" si="1"/>
        <v>118.83110319394163</v>
      </c>
      <c r="AX29" s="44">
        <f t="shared" si="1"/>
        <v>101.98391936861924</v>
      </c>
      <c r="AY29" s="33">
        <f>MIN(AY10:AY24)</f>
        <v>-7.0084483938565256</v>
      </c>
      <c r="AZ29" s="44">
        <f>MIN(AZ10:AZ24)</f>
        <v>66.115313544892857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22"/>
  <sheetViews>
    <sheetView zoomScaleNormal="100" workbookViewId="0"/>
  </sheetViews>
  <sheetFormatPr defaultRowHeight="10.199999999999999" x14ac:dyDescent="0.2"/>
  <cols>
    <col min="1" max="1" width="21.28515625" bestFit="1" customWidth="1"/>
  </cols>
  <sheetData>
    <row r="1" spans="1:6" x14ac:dyDescent="0.2">
      <c r="A1" s="10" t="s">
        <v>65</v>
      </c>
    </row>
    <row r="2" spans="1:6" x14ac:dyDescent="0.2">
      <c r="A2" t="s">
        <v>66</v>
      </c>
    </row>
    <row r="3" spans="1:6" x14ac:dyDescent="0.2">
      <c r="A3" t="s">
        <v>64</v>
      </c>
      <c r="B3" s="45" t="str">
        <f>[2]int!$E$5</f>
        <v>2019</v>
      </c>
      <c r="C3" s="45" t="str">
        <f>[2]int!$F$5</f>
        <v>2020</v>
      </c>
      <c r="D3" s="45" t="str">
        <f>[2]int!$G$5</f>
        <v>2021</v>
      </c>
      <c r="E3" s="45" t="str">
        <f>[2]int!$H$5</f>
        <v>2022</v>
      </c>
      <c r="F3" s="45" t="str">
        <f>[2]int!$I$5</f>
        <v>2023</v>
      </c>
    </row>
    <row r="4" spans="1:6" x14ac:dyDescent="0.2">
      <c r="B4" s="45" t="s">
        <v>67</v>
      </c>
      <c r="C4" s="45" t="s">
        <v>68</v>
      </c>
      <c r="D4" s="45" t="s">
        <v>69</v>
      </c>
      <c r="E4" s="45" t="s">
        <v>70</v>
      </c>
      <c r="F4" s="45" t="s">
        <v>71</v>
      </c>
    </row>
    <row r="7" spans="1:6" x14ac:dyDescent="0.2">
      <c r="A7" t="s">
        <v>130</v>
      </c>
    </row>
    <row r="8" spans="1:6" x14ac:dyDescent="0.2">
      <c r="A8">
        <f>[1]erdb!$A$10</f>
        <v>2009</v>
      </c>
    </row>
    <row r="9" spans="1:6" x14ac:dyDescent="0.2">
      <c r="A9">
        <f>[1]erdb!$A$11</f>
        <v>2010</v>
      </c>
    </row>
    <row r="10" spans="1:6" x14ac:dyDescent="0.2">
      <c r="A10">
        <f>[1]erdb!$A$12</f>
        <v>2011</v>
      </c>
    </row>
    <row r="11" spans="1:6" x14ac:dyDescent="0.2">
      <c r="A11">
        <f>[1]erdb!$A$13</f>
        <v>2012</v>
      </c>
    </row>
    <row r="12" spans="1:6" x14ac:dyDescent="0.2">
      <c r="A12">
        <f>[1]erdb!$A$14</f>
        <v>2013</v>
      </c>
    </row>
    <row r="13" spans="1:6" x14ac:dyDescent="0.2">
      <c r="A13">
        <f>[1]erdb!$A$15</f>
        <v>2014</v>
      </c>
    </row>
    <row r="14" spans="1:6" x14ac:dyDescent="0.2">
      <c r="A14">
        <f>[1]erdb!$A$16</f>
        <v>2015</v>
      </c>
    </row>
    <row r="15" spans="1:6" x14ac:dyDescent="0.2">
      <c r="A15">
        <f>[1]erdb!$A$17</f>
        <v>2016</v>
      </c>
    </row>
    <row r="16" spans="1:6" x14ac:dyDescent="0.2">
      <c r="A16">
        <f>[1]erdb!$A$18</f>
        <v>2017</v>
      </c>
    </row>
    <row r="17" spans="1:1" x14ac:dyDescent="0.2">
      <c r="A17">
        <f>[1]erdb!$A$19</f>
        <v>2018</v>
      </c>
    </row>
    <row r="18" spans="1:1" x14ac:dyDescent="0.2">
      <c r="A18">
        <f>[1]erdb!$A$20</f>
        <v>2019</v>
      </c>
    </row>
    <row r="19" spans="1:1" x14ac:dyDescent="0.2">
      <c r="A19">
        <f>[1]erdb!$A$21</f>
        <v>2020</v>
      </c>
    </row>
    <row r="20" spans="1:1" x14ac:dyDescent="0.2">
      <c r="A20">
        <f>[1]erdb!$A$22</f>
        <v>2021</v>
      </c>
    </row>
    <row r="21" spans="1:1" x14ac:dyDescent="0.2">
      <c r="A21">
        <f>[1]erdb!$A$23</f>
        <v>2022</v>
      </c>
    </row>
    <row r="22" spans="1:1" x14ac:dyDescent="0.2">
      <c r="A22">
        <f>[1]erdb!$A$24</f>
        <v>2023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8"/>
  <sheetViews>
    <sheetView zoomScaleNormal="100" zoomScaleSheetLayoutView="120" workbookViewId="0">
      <selection activeCell="A58" sqref="A58"/>
    </sheetView>
  </sheetViews>
  <sheetFormatPr defaultColWidth="1.85546875" defaultRowHeight="8.1" customHeight="1" x14ac:dyDescent="0.2"/>
  <cols>
    <col min="1" max="16384" width="1.85546875" style="1"/>
  </cols>
  <sheetData>
    <row r="1" spans="1:1" ht="23.25" customHeight="1" x14ac:dyDescent="0.4">
      <c r="A1" s="34" t="str">
        <f>[2]rif!$D$6</f>
        <v>Il quadro mondiale. Tasso di variazione del prodotto interno lordo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2" customHeight="1" x14ac:dyDescent="0.2">
      <c r="A57" s="9" t="str">
        <f>[2]rif!$B$35</f>
        <v xml:space="preserve">(1) Messico, Centro e Sud America. (2) Federazione Russa, Bielorussia, Ucraina, Georgia, Tagiskistan, Uzbekistan, Kazakistan, Moldavia, Azerbaijan, Turkmenistan. </v>
      </c>
    </row>
    <row r="58" spans="1:1" ht="15" customHeight="1" x14ac:dyDescent="0.25">
      <c r="A58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mondiale&amp;R&amp;"Tahoma,Normale"&amp;16&amp;K0070C0&amp;P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[2]rif!$D$7</f>
        <v>Il quadro europeo. Tasso di variazione del prodotto interno lordo(^)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1.4" x14ac:dyDescent="0.2">
      <c r="A56" s="9" t="str">
        <f>[2]rif!$B$36</f>
        <v xml:space="preserve"> (^) Dati Italia definitivi: Istat, Conti economici trimestrali (corretti per i giorni di calendario). (1) Polonia, R.Ceca, Ungheria, Bulgaria, Lettonia, Lituania, Romania. </v>
      </c>
    </row>
    <row r="57" spans="1:1" ht="18" customHeight="1" x14ac:dyDescent="0.25">
      <c r="A57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europeo&amp;R&amp;"Tahoma,Normale"&amp;16&amp;K0070C0&amp;P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3.25" x14ac:dyDescent="0.35">
      <c r="A1" s="34" t="str">
        <f>[2]rif!$D$8</f>
        <v>Il quadro nazionale. Principali variabili, tasso di variazione(* ^) - 1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5" customHeight="1" x14ac:dyDescent="0.2">
      <c r="A56" t="str">
        <f>[2]rif!$B$37</f>
        <v>(*) Salvo diversa indicazione. (^) Dati Italia definitivi: Istat, Conti economici trimestrali (corretti per i giorni di calendario). (a) Percentuale sul Pil. (b) Tasso percentuale.</v>
      </c>
    </row>
    <row r="57" spans="1:1" ht="18" customHeight="1" x14ac:dyDescent="0.2">
      <c r="A57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4"/>
  <sheetViews>
    <sheetView zoomScaleNormal="100" workbookViewId="0"/>
  </sheetViews>
  <sheetFormatPr defaultColWidth="9.28515625" defaultRowHeight="10.199999999999999" x14ac:dyDescent="0.2"/>
  <cols>
    <col min="1" max="1" width="2.85546875" customWidth="1"/>
    <col min="2" max="2" width="63" bestFit="1" customWidth="1"/>
    <col min="3" max="7" width="19.42578125" customWidth="1"/>
    <col min="8" max="8" width="2.85546875" customWidth="1"/>
    <col min="11" max="13" width="8.28515625" customWidth="1"/>
  </cols>
  <sheetData>
    <row r="1" spans="1:7" ht="22.95" x14ac:dyDescent="0.4">
      <c r="A1" s="34" t="str">
        <f>[2]rif!$D$9</f>
        <v>Il quadro nazionale. Principali variabili, tasso di variazione(* ^) - 2</v>
      </c>
    </row>
    <row r="2" spans="1:7" ht="7.95" customHeight="1" thickBot="1" x14ac:dyDescent="0.25"/>
    <row r="3" spans="1:7" ht="24" customHeight="1" x14ac:dyDescent="0.35">
      <c r="B3" s="5"/>
      <c r="C3" s="5">
        <f>'[2]naz-o'!D6</f>
        <v>2019</v>
      </c>
      <c r="D3" s="5">
        <f>'[2]naz-o'!E6</f>
        <v>2020</v>
      </c>
      <c r="E3" s="5">
        <f>'[2]naz-o'!F6</f>
        <v>2021</v>
      </c>
      <c r="F3" s="5">
        <f>'[2]naz-o'!G6</f>
        <v>2022</v>
      </c>
      <c r="G3" s="5">
        <f>'[2]naz-o'!H6</f>
        <v>2023</v>
      </c>
    </row>
    <row r="4" spans="1:7" ht="3.9" customHeight="1" thickBot="1" x14ac:dyDescent="0.4">
      <c r="B4" s="6"/>
      <c r="C4" s="6"/>
      <c r="D4" s="6"/>
      <c r="E4" s="6"/>
      <c r="F4" s="6"/>
      <c r="G4" s="6"/>
    </row>
    <row r="5" spans="1:7" ht="24" customHeight="1" x14ac:dyDescent="0.35">
      <c r="B5" s="36" t="str">
        <f>'[2]naz-o'!B7</f>
        <v>Prodotto interno lordo</v>
      </c>
      <c r="C5" s="37">
        <f>'[2]naz-o'!D7</f>
        <v>0.49725875019748234</v>
      </c>
      <c r="D5" s="37">
        <f>'[2]naz-o'!E7</f>
        <v>-9.0903207481990655</v>
      </c>
      <c r="E5" s="37">
        <f>'[2]naz-o'!F7</f>
        <v>6.6164361103471681</v>
      </c>
      <c r="F5" s="37">
        <f>'[2]naz-o'!G7</f>
        <v>2.2492564774268864</v>
      </c>
      <c r="G5" s="37">
        <f>'[2]naz-o'!H7</f>
        <v>2.5477475805606886</v>
      </c>
    </row>
    <row r="6" spans="1:7" ht="24" customHeight="1" x14ac:dyDescent="0.35">
      <c r="B6" s="40" t="str">
        <f>'[2]naz-o'!B8</f>
        <v>Importazioni</v>
      </c>
      <c r="C6" s="41">
        <f>'[2]naz-o'!D8</f>
        <v>-0.50787581580021834</v>
      </c>
      <c r="D6" s="41">
        <f>'[2]naz-o'!E8</f>
        <v>-12.678136863283317</v>
      </c>
      <c r="E6" s="41">
        <f>'[2]naz-o'!F8</f>
        <v>14.634366956936473</v>
      </c>
      <c r="F6" s="41">
        <f>'[2]naz-o'!G8</f>
        <v>5.0295527595226597</v>
      </c>
      <c r="G6" s="41">
        <f>'[2]naz-o'!H8</f>
        <v>5.0650663631031545</v>
      </c>
    </row>
    <row r="7" spans="1:7" ht="24" customHeight="1" x14ac:dyDescent="0.35">
      <c r="B7" s="36" t="str">
        <f>'[2]naz-o'!B9</f>
        <v>Esportazioni</v>
      </c>
      <c r="C7" s="37">
        <f>'[2]naz-o'!D9</f>
        <v>1.8449233480613669</v>
      </c>
      <c r="D7" s="37">
        <f>'[2]naz-o'!E9</f>
        <v>-14.174687902680184</v>
      </c>
      <c r="E7" s="37">
        <f>'[2]naz-o'!F9</f>
        <v>13.37578699741011</v>
      </c>
      <c r="F7" s="37">
        <f>'[2]naz-o'!G9</f>
        <v>3.4982476548342412</v>
      </c>
      <c r="G7" s="37">
        <f>'[2]naz-o'!H9</f>
        <v>4.5298875892899826</v>
      </c>
    </row>
    <row r="8" spans="1:7" ht="24" customHeight="1" x14ac:dyDescent="0.35">
      <c r="B8" s="40" t="str">
        <f>'[2]naz-o'!B10</f>
        <v>Domanda interna totale</v>
      </c>
      <c r="C8" s="41">
        <f>'[2]naz-o'!D10</f>
        <v>-0.23514033183790195</v>
      </c>
      <c r="D8" s="41">
        <f>'[2]naz-o'!E10</f>
        <v>-8.4977480384024968</v>
      </c>
      <c r="E8" s="41">
        <f>'[2]naz-o'!F10</f>
        <v>6.8254509805222296</v>
      </c>
      <c r="F8" s="41">
        <f>'[2]naz-o'!G10</f>
        <v>2.6919687470668974</v>
      </c>
      <c r="G8" s="41">
        <f>'[2]naz-o'!H10</f>
        <v>2.6838516056971295</v>
      </c>
    </row>
    <row r="9" spans="1:7" ht="24" customHeight="1" x14ac:dyDescent="0.35">
      <c r="B9" s="36" t="str">
        <f>'[2]naz-o'!B11</f>
        <v>Consumi delle famiglie e Isp</v>
      </c>
      <c r="C9" s="37">
        <f>'[2]naz-o'!D11</f>
        <v>0.21711887231916638</v>
      </c>
      <c r="D9" s="37">
        <f>'[2]naz-o'!E11</f>
        <v>-10.589460722580302</v>
      </c>
      <c r="E9" s="37">
        <f>'[2]naz-o'!F11</f>
        <v>5.179972022110757</v>
      </c>
      <c r="F9" s="37">
        <f>'[2]naz-o'!G11</f>
        <v>2.0136018881234063</v>
      </c>
      <c r="G9" s="37">
        <f>'[2]naz-o'!H11</f>
        <v>2.278784968183456</v>
      </c>
    </row>
    <row r="10" spans="1:7" ht="24" customHeight="1" x14ac:dyDescent="0.35">
      <c r="B10" s="40" t="str">
        <f>'[2]naz-o'!B12</f>
        <v>Consumi collettivi</v>
      </c>
      <c r="C10" s="41">
        <f>'[2]naz-o'!D12</f>
        <v>-0.51821800319357125</v>
      </c>
      <c r="D10" s="41">
        <f>'[2]naz-o'!E12</f>
        <v>0.54263027671177522</v>
      </c>
      <c r="E10" s="41">
        <f>'[2]naz-o'!F12</f>
        <v>0.96285619401388356</v>
      </c>
      <c r="F10" s="41">
        <f>'[2]naz-o'!G12</f>
        <v>1.469730070707076</v>
      </c>
      <c r="G10" s="41">
        <f>'[2]naz-o'!H12</f>
        <v>1.7225409900123445E-2</v>
      </c>
    </row>
    <row r="11" spans="1:7" ht="24" customHeight="1" x14ac:dyDescent="0.35">
      <c r="B11" s="36" t="str">
        <f>'[2]naz-o'!B13</f>
        <v>Investimenti fissi lordi</v>
      </c>
      <c r="C11" s="37">
        <f>'[2]naz-o'!D13</f>
        <v>1.2079047857240566</v>
      </c>
      <c r="D11" s="37">
        <f>'[2]naz-o'!E13</f>
        <v>-9.2359864289158207</v>
      </c>
      <c r="E11" s="37">
        <f>'[2]naz-o'!F13</f>
        <v>17.018416750959673</v>
      </c>
      <c r="F11" s="37">
        <f>'[2]naz-o'!G13</f>
        <v>6.0518098890871785</v>
      </c>
      <c r="G11" s="37">
        <f>'[2]naz-o'!H13</f>
        <v>5.615186609474021</v>
      </c>
    </row>
    <row r="12" spans="1:7" ht="24" customHeight="1" x14ac:dyDescent="0.35">
      <c r="B12" s="40" t="str">
        <f>'[2]naz-o'!B14</f>
        <v xml:space="preserve"> - macchine attrezzature e mezzi trasp.</v>
      </c>
      <c r="C12" s="41">
        <f>'[2]naz-o'!D14</f>
        <v>0.28354873067681918</v>
      </c>
      <c r="D12" s="41">
        <f>'[2]naz-o'!E14</f>
        <v>-10.89812880785772</v>
      </c>
      <c r="E12" s="41">
        <f>'[2]naz-o'!F14</f>
        <v>12.469038039209401</v>
      </c>
      <c r="F12" s="41">
        <f>'[2]naz-o'!G14</f>
        <v>3.792726387497658</v>
      </c>
      <c r="G12" s="41">
        <f>'[2]naz-o'!H14</f>
        <v>5.4314734948476717</v>
      </c>
    </row>
    <row r="13" spans="1:7" ht="24" customHeight="1" x14ac:dyDescent="0.35">
      <c r="B13" s="36" t="str">
        <f>'[2]naz-o'!B15</f>
        <v xml:space="preserve"> - costruzioni</v>
      </c>
      <c r="C13" s="37">
        <f>'[2]naz-o'!D15</f>
        <v>2.385822659496184</v>
      </c>
      <c r="D13" s="37">
        <f>'[2]naz-o'!E15</f>
        <v>-7.0265821482554225</v>
      </c>
      <c r="E13" s="37">
        <f>'[2]naz-o'!F15</f>
        <v>22.283111665495682</v>
      </c>
      <c r="F13" s="37">
        <f>'[2]naz-o'!G15</f>
        <v>8.5627104829860698</v>
      </c>
      <c r="G13" s="37">
        <f>'[2]naz-o'!H15</f>
        <v>5.8130810615466322</v>
      </c>
    </row>
    <row r="14" spans="1:7" ht="24" customHeight="1" x14ac:dyDescent="0.35">
      <c r="B14" s="40" t="str">
        <f>'[2]naz-o'!B16</f>
        <v>Occupazione (a)</v>
      </c>
      <c r="C14" s="41">
        <f>'[2]naz-o'!D16</f>
        <v>4.8808239576936252E-2</v>
      </c>
      <c r="D14" s="41">
        <f>'[2]naz-o'!E16</f>
        <v>-10.288646382287626</v>
      </c>
      <c r="E14" s="41">
        <f>'[2]naz-o'!F16</f>
        <v>7.5632289542775011</v>
      </c>
      <c r="F14" s="41">
        <f>'[2]naz-o'!G16</f>
        <v>1.5036827292769894</v>
      </c>
      <c r="G14" s="41">
        <f>'[2]naz-o'!H16</f>
        <v>2.4219826469484174</v>
      </c>
    </row>
    <row r="15" spans="1:7" ht="24" customHeight="1" x14ac:dyDescent="0.35">
      <c r="B15" s="36" t="str">
        <f>'[2]naz-o'!B17</f>
        <v>Disoccupazione (b)</v>
      </c>
      <c r="C15" s="37">
        <f>'[2]naz-o'!D17</f>
        <v>9.864512234484776</v>
      </c>
      <c r="D15" s="37">
        <f>'[2]naz-o'!E17</f>
        <v>9.3285719434138503</v>
      </c>
      <c r="E15" s="37">
        <f>'[2]naz-o'!F17</f>
        <v>9.4938465000000001</v>
      </c>
      <c r="F15" s="37">
        <f>'[2]naz-o'!G17</f>
        <v>9.8930362499999998</v>
      </c>
      <c r="G15" s="37">
        <f>'[2]naz-o'!H17</f>
        <v>9.8650334999999991</v>
      </c>
    </row>
    <row r="16" spans="1:7" ht="24" customHeight="1" x14ac:dyDescent="0.35">
      <c r="B16" s="40" t="str">
        <f>'[2]naz-o'!B18</f>
        <v>Prezzi al consumo</v>
      </c>
      <c r="C16" s="41">
        <f>'[2]naz-o'!D18</f>
        <v>0.61124694376528677</v>
      </c>
      <c r="D16" s="41">
        <f>'[2]naz-o'!E18</f>
        <v>-0.13770757391656785</v>
      </c>
      <c r="E16" s="41">
        <f>'[2]naz-o'!F18</f>
        <v>1.873799480856575</v>
      </c>
      <c r="F16" s="41">
        <f>'[2]naz-o'!G18</f>
        <v>5.0499792897556794</v>
      </c>
      <c r="G16" s="41">
        <f>'[2]naz-o'!H18</f>
        <v>1.8470610947479038</v>
      </c>
    </row>
    <row r="17" spans="2:7" ht="24" customHeight="1" x14ac:dyDescent="0.35">
      <c r="B17" s="36" t="str">
        <f>'[2]naz-o'!B19</f>
        <v>Saldo c. cor. Bil Pag (c)</v>
      </c>
      <c r="C17" s="37">
        <f>'[2]naz-o'!D19</f>
        <v>3.1251508816889952</v>
      </c>
      <c r="D17" s="37">
        <f>'[2]naz-o'!E19</f>
        <v>3.7246320229235463</v>
      </c>
      <c r="E17" s="37">
        <f>'[2]naz-o'!F19</f>
        <v>3.2586411550450163</v>
      </c>
      <c r="F17" s="37">
        <f>'[2]naz-o'!G19</f>
        <v>0.6243659895173449</v>
      </c>
      <c r="G17" s="37">
        <f>'[2]naz-o'!H19</f>
        <v>0.90006887043937955</v>
      </c>
    </row>
    <row r="18" spans="2:7" ht="24" customHeight="1" x14ac:dyDescent="0.35">
      <c r="B18" s="40" t="str">
        <f>'[2]naz-o'!B20</f>
        <v>Avanzo primario (c)</v>
      </c>
      <c r="C18" s="41">
        <f>'[2]naz-o'!D20</f>
        <v>1.8196811786764835</v>
      </c>
      <c r="D18" s="41">
        <f>'[2]naz-o'!E20</f>
        <v>-6.1428667549053824</v>
      </c>
      <c r="E18" s="41">
        <f>'[2]naz-o'!F20</f>
        <v>-3.6259946605281499</v>
      </c>
      <c r="F18" s="41">
        <f>'[2]naz-o'!G20</f>
        <v>-2.4504948672508959</v>
      </c>
      <c r="G18" s="41">
        <f>'[2]naz-o'!H20</f>
        <v>-0.93148565729630128</v>
      </c>
    </row>
    <row r="19" spans="2:7" ht="24" customHeight="1" x14ac:dyDescent="0.35">
      <c r="B19" s="36" t="str">
        <f>'[2]naz-o'!B21</f>
        <v>Indebitamento A. P. (c)</v>
      </c>
      <c r="C19" s="37">
        <f>'[2]naz-o'!D21</f>
        <v>1.5402526045442768</v>
      </c>
      <c r="D19" s="37">
        <f>'[2]naz-o'!E21</f>
        <v>9.6047486072323274</v>
      </c>
      <c r="E19" s="37">
        <f>'[2]naz-o'!F21</f>
        <v>7.1585387296588499</v>
      </c>
      <c r="F19" s="37">
        <f>'[2]naz-o'!G21</f>
        <v>5.829859443380121</v>
      </c>
      <c r="G19" s="37">
        <f>'[2]naz-o'!H21</f>
        <v>4.2220843389861393</v>
      </c>
    </row>
    <row r="20" spans="2:7" ht="24" customHeight="1" x14ac:dyDescent="0.35">
      <c r="B20" s="40" t="str">
        <f>'[2]naz-o'!B22</f>
        <v>Debito A. Pubbliche (c)</v>
      </c>
      <c r="C20" s="41">
        <f>'[2]naz-o'!D22</f>
        <v>134.13871907905113</v>
      </c>
      <c r="D20" s="41">
        <f>'[2]naz-o'!E22</f>
        <v>155.31267296362128</v>
      </c>
      <c r="E20" s="41">
        <f>'[2]naz-o'!F22</f>
        <v>150.36876431252978</v>
      </c>
      <c r="F20" s="41">
        <f>'[2]naz-o'!G22</f>
        <v>148.96338463326262</v>
      </c>
      <c r="G20" s="41">
        <f>'[2]naz-o'!H22</f>
        <v>146.84838809234415</v>
      </c>
    </row>
    <row r="21" spans="2:7" ht="3.9" customHeight="1" thickBot="1" x14ac:dyDescent="0.25">
      <c r="B21" s="59"/>
      <c r="C21" s="59"/>
      <c r="D21" s="59"/>
      <c r="E21" s="59"/>
      <c r="F21" s="59"/>
      <c r="G21" s="59"/>
    </row>
    <row r="22" spans="2:7" ht="7.95" customHeight="1" x14ac:dyDescent="0.2"/>
    <row r="23" spans="2:7" x14ac:dyDescent="0.2">
      <c r="B23" s="60" t="str">
        <f>[2]rif!$B$38</f>
        <v>(*) Salvo diversa indicazione. (^) Dati Italia definitivi: Istat, Conti economici trimestrali (corretti per i giorni di calendario). (a) Unità di lavoro standard. (b) Tasso percentuale. (c) Percentuale sul Pil.</v>
      </c>
    </row>
    <row r="24" spans="2:7" ht="18" customHeight="1" x14ac:dyDescent="0.25">
      <c r="B24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[1]rif!$E$10</f>
        <v>Il quadro regionale. Prodotto interno lordo: indice (2000=100)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2"/>
  <sheetViews>
    <sheetView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4" t="str">
        <f>[1]rif!$E$11</f>
        <v>Il quadro regionale. Principali variabili, tasso di variazione(* ^) - 1 (1)</v>
      </c>
    </row>
    <row r="2" spans="1:10" ht="12" customHeight="1" thickBot="1" x14ac:dyDescent="0.25"/>
    <row r="3" spans="1:10" ht="26.1" customHeight="1" thickBot="1" x14ac:dyDescent="0.4">
      <c r="A3" s="5"/>
      <c r="B3" s="66" t="str">
        <f>[1]erdb!$D$4</f>
        <v>Emilia-Romagna</v>
      </c>
      <c r="C3" s="66"/>
      <c r="D3" s="66"/>
      <c r="E3" s="66"/>
      <c r="F3" s="5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6"/>
      <c r="B4" s="36"/>
      <c r="C4" s="36"/>
      <c r="D4" s="36"/>
      <c r="E4" s="36"/>
      <c r="F4" s="36"/>
    </row>
    <row r="5" spans="1:10" ht="26.1" customHeight="1" thickBot="1" x14ac:dyDescent="0.4">
      <c r="A5" s="6"/>
      <c r="B5" s="58">
        <f>[1]erdb!$A$21</f>
        <v>2020</v>
      </c>
      <c r="C5" s="58">
        <f>[1]erdb!$A$22</f>
        <v>2021</v>
      </c>
      <c r="D5" s="58">
        <f>[1]erdb!$A$23</f>
        <v>2022</v>
      </c>
      <c r="E5" s="58">
        <f>[1]erdb!$A$24</f>
        <v>2023</v>
      </c>
      <c r="F5" s="58"/>
      <c r="G5" s="58">
        <f>[1]itdb!$A$21</f>
        <v>2020</v>
      </c>
      <c r="H5" s="58">
        <f>[1]itdb!$A$22</f>
        <v>2021</v>
      </c>
      <c r="I5" s="58">
        <f>[1]itdb!$A$23</f>
        <v>2022</v>
      </c>
      <c r="J5" s="58">
        <f>[1]itdb!$A$24</f>
        <v>2023</v>
      </c>
    </row>
    <row r="6" spans="1:10" ht="27" customHeight="1" x14ac:dyDescent="0.35">
      <c r="A6" s="40" t="s">
        <v>26</v>
      </c>
      <c r="B6" s="41">
        <f>[1]erdb!$C$21</f>
        <v>-9.3260019705686084</v>
      </c>
      <c r="C6" s="41">
        <f>[1]erdb!$C$22</f>
        <v>7.2780463148543362</v>
      </c>
      <c r="D6" s="41">
        <f>[1]erdb!$C$23</f>
        <v>2.3820090958338147</v>
      </c>
      <c r="E6" s="41">
        <f>[1]erdb!$C$24</f>
        <v>2.7473660670530364</v>
      </c>
      <c r="F6" s="41"/>
      <c r="G6" s="41">
        <f>[1]itdb!$C$21</f>
        <v>-9.0256689277567794</v>
      </c>
      <c r="H6" s="41">
        <f>[1]itdb!$C$22</f>
        <v>6.6437901896619245</v>
      </c>
      <c r="I6" s="41">
        <f>[1]itdb!$C$23</f>
        <v>2.2492564774268864</v>
      </c>
      <c r="J6" s="41">
        <f>[1]itdb!$C$24</f>
        <v>2.5477475805607108</v>
      </c>
    </row>
    <row r="7" spans="1:10" ht="27" customHeight="1" x14ac:dyDescent="0.35">
      <c r="A7" s="36" t="s">
        <v>25</v>
      </c>
      <c r="B7" s="37">
        <f>[1]erdb!$F$21</f>
        <v>-9.4624445039629297</v>
      </c>
      <c r="C7" s="37">
        <f>[1]erdb!$F$22</f>
        <v>7.6413777682612816</v>
      </c>
      <c r="D7" s="37">
        <f>[1]erdb!$F$23</f>
        <v>3.1005615138387732</v>
      </c>
      <c r="E7" s="37">
        <f>[1]erdb!$F$24</f>
        <v>3.0491528163919979</v>
      </c>
      <c r="F7" s="37"/>
      <c r="G7" s="37">
        <f>[1]itdb!$F$21</f>
        <v>-8.8196488456846573</v>
      </c>
      <c r="H7" s="37">
        <f>[1]itdb!$F$22</f>
        <v>6.5240691981578225</v>
      </c>
      <c r="I7" s="37">
        <f>[1]itdb!$F$23</f>
        <v>2.7802199692341878</v>
      </c>
      <c r="J7" s="37">
        <f>[1]itdb!$F$24</f>
        <v>2.7288055519797183</v>
      </c>
    </row>
    <row r="8" spans="1:10" ht="27" customHeight="1" x14ac:dyDescent="0.35">
      <c r="A8" s="40" t="s">
        <v>131</v>
      </c>
      <c r="B8" s="41">
        <f>[1]erdb!$J$21</f>
        <v>-11.997708727418054</v>
      </c>
      <c r="C8" s="41">
        <f>[1]erdb!$J$22</f>
        <v>5.5283875456586529</v>
      </c>
      <c r="D8" s="41">
        <f>[1]erdb!$J$23</f>
        <v>2.2402433360276142</v>
      </c>
      <c r="E8" s="41">
        <f>[1]erdb!$J$24</f>
        <v>2.7771951200393552</v>
      </c>
      <c r="F8" s="41"/>
      <c r="G8" s="41">
        <f>[1]itdb!$J$21</f>
        <v>-11.462173680626165</v>
      </c>
      <c r="H8" s="41">
        <f>[1]itdb!$J$22</f>
        <v>5.3613033710263602</v>
      </c>
      <c r="I8" s="41">
        <f>[1]itdb!$J$23</f>
        <v>2.0733977345922971</v>
      </c>
      <c r="J8" s="41">
        <f>[1]itdb!$J$24</f>
        <v>2.6045358201239432</v>
      </c>
    </row>
    <row r="9" spans="1:10" ht="27" customHeight="1" x14ac:dyDescent="0.35">
      <c r="A9" s="36" t="s">
        <v>132</v>
      </c>
      <c r="B9" s="37">
        <f>[1]erdb!$L$21</f>
        <v>9.9750252084751523E-3</v>
      </c>
      <c r="C9" s="37">
        <f>[1]erdb!$L$22</f>
        <v>0.85119307249812426</v>
      </c>
      <c r="D9" s="37">
        <f>[1]erdb!$L$23</f>
        <v>1.5453502202185776</v>
      </c>
      <c r="E9" s="37">
        <f>[1]erdb!$L$24</f>
        <v>1.8489410177346954E-2</v>
      </c>
      <c r="F9" s="37"/>
      <c r="G9" s="37">
        <f>[1]itdb!$L$21</f>
        <v>1.2560962794561092E-3</v>
      </c>
      <c r="H9" s="37">
        <f>[1]itdb!$L$22</f>
        <v>0.67583258223802289</v>
      </c>
      <c r="I9" s="37">
        <f>[1]itdb!$L$23</f>
        <v>1.5775275556358936</v>
      </c>
      <c r="J9" s="37">
        <f>[1]itdb!$L$24</f>
        <v>4.02780655302859E-2</v>
      </c>
    </row>
    <row r="10" spans="1:10" ht="27" customHeight="1" x14ac:dyDescent="0.35">
      <c r="A10" s="40" t="s">
        <v>30</v>
      </c>
      <c r="B10" s="41">
        <f>[1]erdb!$K$21</f>
        <v>-9.1210982006714847</v>
      </c>
      <c r="C10" s="41">
        <f>[1]erdb!$K$22</f>
        <v>19.773202892013209</v>
      </c>
      <c r="D10" s="41">
        <f>[1]erdb!$K$23</f>
        <v>6.4805021962027087</v>
      </c>
      <c r="E10" s="41">
        <f>[1]erdb!$K$24</f>
        <v>5.8324209559221574</v>
      </c>
      <c r="F10" s="41"/>
      <c r="G10" s="41">
        <f>[1]itdb!$K$21</f>
        <v>-9.0831933645563971</v>
      </c>
      <c r="H10" s="41">
        <f>[1]itdb!$K$22</f>
        <v>17.027156255746956</v>
      </c>
      <c r="I10" s="41">
        <f>[1]itdb!$K$23</f>
        <v>6.0518098890871785</v>
      </c>
      <c r="J10" s="41">
        <f>[1]itdb!$K$24</f>
        <v>5.615186609474021</v>
      </c>
    </row>
    <row r="11" spans="1:10" ht="27" customHeight="1" x14ac:dyDescent="0.35">
      <c r="A11" s="36" t="s">
        <v>133</v>
      </c>
      <c r="B11" s="37">
        <f>[1]erdb!$H$21</f>
        <v>-4.0051643920081421</v>
      </c>
      <c r="C11" s="37">
        <f>[1]erdb!$H$22</f>
        <v>13.783463221503123</v>
      </c>
      <c r="D11" s="37">
        <f>[1]erdb!$H$23</f>
        <v>4.4881269748929364</v>
      </c>
      <c r="E11" s="37">
        <f>[1]erdb!$H$24</f>
        <v>4.2509321772370434</v>
      </c>
      <c r="F11" s="37"/>
      <c r="G11" s="37">
        <f>[1]itdb!$H$21</f>
        <v>-7.2163597961650954</v>
      </c>
      <c r="H11" s="37">
        <f>[1]itdb!$H$22</f>
        <v>12.16545746260087</v>
      </c>
      <c r="I11" s="37">
        <f>[1]itdb!$H$23</f>
        <v>4.8549028679525819</v>
      </c>
      <c r="J11" s="37">
        <f>[1]itdb!$H$24</f>
        <v>4.5936644627494028</v>
      </c>
    </row>
    <row r="12" spans="1:10" ht="27" customHeight="1" x14ac:dyDescent="0.35">
      <c r="A12" s="40" t="s">
        <v>134</v>
      </c>
      <c r="B12" s="41">
        <f>[1]erdb!$I$21</f>
        <v>-6.5554504765741655</v>
      </c>
      <c r="C12" s="41">
        <f>[1]erdb!$I$22</f>
        <v>11.478687939150078</v>
      </c>
      <c r="D12" s="41">
        <f>[1]erdb!$I$23</f>
        <v>3.4149424846398047</v>
      </c>
      <c r="E12" s="41">
        <f>[1]erdb!$I$24</f>
        <v>3.4675122294919758</v>
      </c>
      <c r="F12" s="41"/>
      <c r="G12" s="41">
        <f>[1]itdb!$I$21</f>
        <v>-8.7198490824693771</v>
      </c>
      <c r="H12" s="41">
        <f>[1]itdb!$I$22</f>
        <v>12.336458112520976</v>
      </c>
      <c r="I12" s="41">
        <f>[1]itdb!$I$23</f>
        <v>3.28163697440087</v>
      </c>
      <c r="J12" s="41">
        <f>[1]itdb!$I$24</f>
        <v>3.3533936987053981</v>
      </c>
    </row>
    <row r="13" spans="1:10" ht="27" customHeight="1" x14ac:dyDescent="0.35">
      <c r="A13" s="61" t="s">
        <v>135</v>
      </c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27" customHeight="1" x14ac:dyDescent="0.35">
      <c r="A14" s="40" t="s">
        <v>58</v>
      </c>
      <c r="B14" s="41">
        <f>[1]erdb!$R$21</f>
        <v>-3.5284732449680889</v>
      </c>
      <c r="C14" s="41">
        <f>[1]erdb!$R$22</f>
        <v>-2.3634527781036252</v>
      </c>
      <c r="D14" s="41">
        <f>[1]erdb!$R$23</f>
        <v>4.8913510375347968E-2</v>
      </c>
      <c r="E14" s="41">
        <f>[1]erdb!$R$24</f>
        <v>0.64765497381451542</v>
      </c>
      <c r="F14" s="41"/>
      <c r="G14" s="41">
        <f>[1]itdb!$R$21</f>
        <v>-4.7383271138618399</v>
      </c>
      <c r="H14" s="41">
        <f>[1]itdb!$R$22</f>
        <v>-0.78664424571326386</v>
      </c>
      <c r="I14" s="41">
        <f>[1]itdb!$R$23</f>
        <v>-0.73097566142998893</v>
      </c>
      <c r="J14" s="41">
        <f>[1]itdb!$R$24</f>
        <v>1.1229160323930953</v>
      </c>
    </row>
    <row r="15" spans="1:10" ht="27" customHeight="1" x14ac:dyDescent="0.35">
      <c r="A15" s="36" t="s">
        <v>59</v>
      </c>
      <c r="B15" s="37">
        <f>[1]erdb!$S$21</f>
        <v>-11.219079692055335</v>
      </c>
      <c r="C15" s="37">
        <f>[1]erdb!$S$22</f>
        <v>11.859477762842751</v>
      </c>
      <c r="D15" s="37">
        <f>[1]erdb!$S$23</f>
        <v>-1.7091213338704669E-2</v>
      </c>
      <c r="E15" s="37">
        <f>[1]erdb!$S$24</f>
        <v>2.6772507304448467</v>
      </c>
      <c r="F15" s="37"/>
      <c r="G15" s="37">
        <f>[1]itdb!$S$21</f>
        <v>-11.150132241309919</v>
      </c>
      <c r="H15" s="37">
        <f>[1]itdb!$S$22</f>
        <v>11.868942435869002</v>
      </c>
      <c r="I15" s="37">
        <f>[1]itdb!$S$23</f>
        <v>-0.60110155841757162</v>
      </c>
      <c r="J15" s="37">
        <f>[1]itdb!$S$24</f>
        <v>2.4041241256944845</v>
      </c>
    </row>
    <row r="16" spans="1:10" ht="27" customHeight="1" x14ac:dyDescent="0.35">
      <c r="A16" s="40" t="s">
        <v>60</v>
      </c>
      <c r="B16" s="41">
        <f>[1]erdb!$T$21</f>
        <v>-5.0235983981693373</v>
      </c>
      <c r="C16" s="41">
        <f>[1]erdb!$T$22</f>
        <v>22.055725108968339</v>
      </c>
      <c r="D16" s="41">
        <f>[1]erdb!$T$23</f>
        <v>8.635256744103593</v>
      </c>
      <c r="E16" s="41">
        <f>[1]erdb!$T$24</f>
        <v>5.8526597732193153</v>
      </c>
      <c r="F16" s="41"/>
      <c r="G16" s="41">
        <f>[1]itdb!$T$21</f>
        <v>-6.3447614241791239</v>
      </c>
      <c r="H16" s="41">
        <f>[1]itdb!$T$22</f>
        <v>21.269494204013117</v>
      </c>
      <c r="I16" s="41">
        <f>[1]itdb!$T$23</f>
        <v>8.5556619828572877</v>
      </c>
      <c r="J16" s="41">
        <f>[1]itdb!$T$24</f>
        <v>5.8139636233557335</v>
      </c>
    </row>
    <row r="17" spans="1:10" ht="27" customHeight="1" x14ac:dyDescent="0.35">
      <c r="A17" s="36" t="s">
        <v>61</v>
      </c>
      <c r="B17" s="37">
        <f>[1]erdb!$U$21</f>
        <v>-8.6759216703678135</v>
      </c>
      <c r="C17" s="37">
        <f>[1]erdb!$U$22</f>
        <v>4.7179348973394486</v>
      </c>
      <c r="D17" s="37">
        <f>[1]erdb!$U$23</f>
        <v>3.0141419633628042</v>
      </c>
      <c r="E17" s="37">
        <f>[1]erdb!$U$24</f>
        <v>2.5119252863022856</v>
      </c>
      <c r="F17" s="37"/>
      <c r="G17" s="37">
        <f>[1]itdb!$U$21</f>
        <v>-8.4895667734943618</v>
      </c>
      <c r="H17" s="37">
        <f>[1]itdb!$U$22</f>
        <v>4.492210882210923</v>
      </c>
      <c r="I17" s="37">
        <f>[1]itdb!$U$23</f>
        <v>2.6342299552108095</v>
      </c>
      <c r="J17" s="37">
        <f>[1]itdb!$U$24</f>
        <v>2.2925356163194355</v>
      </c>
    </row>
    <row r="18" spans="1:10" ht="27" customHeight="1" x14ac:dyDescent="0.35">
      <c r="A18" s="40" t="s">
        <v>62</v>
      </c>
      <c r="B18" s="41">
        <f>[1]erdb!$V$21</f>
        <v>-9.1111552006348902</v>
      </c>
      <c r="C18" s="41">
        <f>[1]erdb!$V$22</f>
        <v>7.1800014393903933</v>
      </c>
      <c r="D18" s="41">
        <f>[1]erdb!$V$23</f>
        <v>2.3560887808914632</v>
      </c>
      <c r="E18" s="41">
        <f>[1]erdb!$V$24</f>
        <v>2.684126406822096</v>
      </c>
      <c r="F18" s="41"/>
      <c r="G18" s="41">
        <f>[1]itdb!$V$21</f>
        <v>-8.8412942073394341</v>
      </c>
      <c r="H18" s="41">
        <f>[1]itdb!$V$22</f>
        <v>6.5504708927822453</v>
      </c>
      <c r="I18" s="41">
        <f>[1]itdb!$V$23</f>
        <v>2.2065668718830755</v>
      </c>
      <c r="J18" s="41">
        <f>[1]itdb!$V$24</f>
        <v>2.4826716644361424</v>
      </c>
    </row>
    <row r="19" spans="1:10" ht="3.9" customHeight="1" thickBot="1" x14ac:dyDescent="0.25">
      <c r="A19" s="59"/>
      <c r="B19" s="59"/>
      <c r="C19" s="59"/>
      <c r="D19" s="59"/>
      <c r="E19" s="59"/>
      <c r="F19" s="59"/>
      <c r="G19" s="59"/>
      <c r="H19" s="59"/>
      <c r="I19" s="59"/>
      <c r="J19" s="59"/>
    </row>
    <row r="20" spans="1:10" ht="3" customHeight="1" x14ac:dyDescent="0.2"/>
    <row r="21" spans="1:10" ht="15" customHeight="1" x14ac:dyDescent="0.2">
      <c r="A21" s="7" t="str">
        <f>[1]rif!$B$37</f>
        <v>(*) Salvo diversa indicazione. (^) Dati Italia definitivi: Istat, Conti economici annuali (non corretti per i giorni di calendario). (1) Valori concatenati, anno di riferimento 2015.</v>
      </c>
    </row>
    <row r="22" spans="1:10" ht="15" customHeight="1" x14ac:dyDescent="0.25">
      <c r="A22" s="8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5"/>
  <sheetViews>
    <sheetView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4" t="str">
        <f>[1]rif!$E$12</f>
        <v>Il quadro regionale. Principali variabili, tasso di variazione(* ^) - 2</v>
      </c>
    </row>
    <row r="2" spans="1:10" ht="6" customHeight="1" thickBot="1" x14ac:dyDescent="0.25"/>
    <row r="3" spans="1:10" ht="26.1" customHeight="1" thickBot="1" x14ac:dyDescent="0.4">
      <c r="A3" s="5"/>
      <c r="B3" s="66" t="str">
        <f>[1]erdb!$D$4</f>
        <v>Emilia-Romagna</v>
      </c>
      <c r="C3" s="66"/>
      <c r="D3" s="66"/>
      <c r="E3" s="66"/>
      <c r="F3" s="5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6"/>
      <c r="B4" s="36"/>
      <c r="C4" s="36"/>
      <c r="D4" s="36"/>
      <c r="E4" s="36"/>
      <c r="F4" s="36"/>
    </row>
    <row r="5" spans="1:10" ht="26.1" customHeight="1" thickBot="1" x14ac:dyDescent="0.4">
      <c r="A5" s="6"/>
      <c r="B5" s="58">
        <f>[1]erdb!$A$21</f>
        <v>2020</v>
      </c>
      <c r="C5" s="58">
        <f>[1]erdb!$A$22</f>
        <v>2021</v>
      </c>
      <c r="D5" s="58">
        <f>[1]erdb!$A$23</f>
        <v>2022</v>
      </c>
      <c r="E5" s="58">
        <f>[1]erdb!$A$24</f>
        <v>2023</v>
      </c>
      <c r="F5" s="58"/>
      <c r="G5" s="58">
        <f>[1]itdb!$A$21</f>
        <v>2020</v>
      </c>
      <c r="H5" s="58">
        <f>[1]itdb!$A$22</f>
        <v>2021</v>
      </c>
      <c r="I5" s="58">
        <f>[1]itdb!$A$23</f>
        <v>2022</v>
      </c>
      <c r="J5" s="58">
        <f>[1]itdb!$A$24</f>
        <v>2023</v>
      </c>
    </row>
    <row r="6" spans="1:10" ht="22.95" customHeight="1" x14ac:dyDescent="0.35">
      <c r="A6" s="61" t="s">
        <v>16</v>
      </c>
      <c r="B6" s="62"/>
      <c r="C6" s="62"/>
      <c r="D6" s="62"/>
      <c r="E6" s="62"/>
      <c r="F6" s="63"/>
      <c r="G6" s="62"/>
      <c r="H6" s="62"/>
      <c r="I6" s="62"/>
      <c r="J6" s="62"/>
    </row>
    <row r="7" spans="1:10" ht="22.95" customHeight="1" x14ac:dyDescent="0.35">
      <c r="A7" s="40" t="s">
        <v>58</v>
      </c>
      <c r="B7" s="41">
        <f>[1]erdb!$AJ$21</f>
        <v>0.7583686021152003</v>
      </c>
      <c r="C7" s="41">
        <f>[1]erdb!$AJ$22</f>
        <v>-2.890504217013401</v>
      </c>
      <c r="D7" s="41">
        <f>[1]erdb!$AJ$23</f>
        <v>-6.5142647775760292</v>
      </c>
      <c r="E7" s="41">
        <f>[1]erdb!$AJ$24</f>
        <v>-0.96328888669796608</v>
      </c>
      <c r="F7" s="64"/>
      <c r="G7" s="41">
        <f>[1]itdb!$AJ$21</f>
        <v>-2.0432692307692291</v>
      </c>
      <c r="H7" s="41">
        <f>[1]itdb!$AJ$22</f>
        <v>2.9693251533742249</v>
      </c>
      <c r="I7" s="41">
        <f>[1]itdb!$AJ$23</f>
        <v>-5.2406557832856642</v>
      </c>
      <c r="J7" s="41">
        <f>[1]itdb!$AJ$24</f>
        <v>0.42369175422534155</v>
      </c>
    </row>
    <row r="8" spans="1:10" ht="22.95" customHeight="1" x14ac:dyDescent="0.35">
      <c r="A8" s="36" t="s">
        <v>59</v>
      </c>
      <c r="B8" s="37">
        <f>[1]erdb!$AK$21</f>
        <v>-11.574181146128193</v>
      </c>
      <c r="C8" s="37">
        <f>[1]erdb!$AK$22</f>
        <v>12.015910564683697</v>
      </c>
      <c r="D8" s="37">
        <f>[1]erdb!$AK$23</f>
        <v>0.17382102883733985</v>
      </c>
      <c r="E8" s="37">
        <f>[1]erdb!$AK$24</f>
        <v>1.782928181193788</v>
      </c>
      <c r="F8" s="63"/>
      <c r="G8" s="37">
        <f>[1]itdb!$AK$21</f>
        <v>-10.747825161616431</v>
      </c>
      <c r="H8" s="37">
        <f>[1]itdb!$AK$22</f>
        <v>10.402694566156967</v>
      </c>
      <c r="I8" s="37">
        <f>[1]itdb!$AK$23</f>
        <v>-0.36564261080253013</v>
      </c>
      <c r="J8" s="37">
        <f>[1]itdb!$AK$24</f>
        <v>1.3687969260901545</v>
      </c>
    </row>
    <row r="9" spans="1:10" ht="22.95" customHeight="1" x14ac:dyDescent="0.35">
      <c r="A9" s="40" t="s">
        <v>60</v>
      </c>
      <c r="B9" s="41">
        <f>[1]erdb!$AL$21</f>
        <v>-7.520598370329945</v>
      </c>
      <c r="C9" s="41">
        <f>[1]erdb!$AL$22</f>
        <v>21.415159883424973</v>
      </c>
      <c r="D9" s="41">
        <f>[1]erdb!$AL$23</f>
        <v>1.2542059437407493</v>
      </c>
      <c r="E9" s="41">
        <f>[1]erdb!$AL$24</f>
        <v>2.6504230396485973</v>
      </c>
      <c r="F9" s="64"/>
      <c r="G9" s="41">
        <f>[1]itdb!$AL$21</f>
        <v>-8.7836931741987367</v>
      </c>
      <c r="H9" s="41">
        <f>[1]itdb!$AL$22</f>
        <v>18.920905615995288</v>
      </c>
      <c r="I9" s="41">
        <f>[1]itdb!$AL$23</f>
        <v>0.88988116394430605</v>
      </c>
      <c r="J9" s="41">
        <f>[1]itdb!$AL$24</f>
        <v>2.3104683054785413</v>
      </c>
    </row>
    <row r="10" spans="1:10" ht="22.95" customHeight="1" x14ac:dyDescent="0.35">
      <c r="A10" s="36" t="s">
        <v>61</v>
      </c>
      <c r="B10" s="37">
        <f>[1]erdb!$AM$21</f>
        <v>-11.132905421098382</v>
      </c>
      <c r="C10" s="37">
        <f>[1]erdb!$AM$22</f>
        <v>5.9176249929064229</v>
      </c>
      <c r="D10" s="37">
        <f>[1]erdb!$AM$23</f>
        <v>2.7006156830383654</v>
      </c>
      <c r="E10" s="37">
        <f>[1]erdb!$AM$24</f>
        <v>2.980359426243484</v>
      </c>
      <c r="F10" s="63"/>
      <c r="G10" s="37">
        <f>[1]itdb!$AM$21</f>
        <v>-10.901720667857241</v>
      </c>
      <c r="H10" s="37">
        <f>[1]itdb!$AM$22</f>
        <v>6.3300160350225232</v>
      </c>
      <c r="I10" s="37">
        <f>[1]itdb!$AM$23</f>
        <v>2.4855374064576496</v>
      </c>
      <c r="J10" s="37">
        <f>[1]itdb!$AM$24</f>
        <v>2.7987496797210021</v>
      </c>
    </row>
    <row r="11" spans="1:10" ht="22.95" customHeight="1" x14ac:dyDescent="0.35">
      <c r="A11" s="40" t="s">
        <v>62</v>
      </c>
      <c r="B11" s="41">
        <f>[1]erdb!$AN$21</f>
        <v>-10.499858893136393</v>
      </c>
      <c r="C11" s="41">
        <f>[1]erdb!$AN$22</f>
        <v>7.6513800638080331</v>
      </c>
      <c r="D11" s="41">
        <f>[1]erdb!$AN$23</f>
        <v>1.6567734834435743</v>
      </c>
      <c r="E11" s="41">
        <f>[1]erdb!$AN$24</f>
        <v>2.5459394126598145</v>
      </c>
      <c r="F11" s="64"/>
      <c r="G11" s="41">
        <f>[1]itdb!$AN$21</f>
        <v>-10.288853534851338</v>
      </c>
      <c r="H11" s="41">
        <f>[1]itdb!$AN$22</f>
        <v>7.5623227760998279</v>
      </c>
      <c r="I11" s="41">
        <f>[1]itdb!$AN$23</f>
        <v>1.5037088673150345</v>
      </c>
      <c r="J11" s="41">
        <f>[1]itdb!$AN$24</f>
        <v>2.4219889205443934</v>
      </c>
    </row>
    <row r="12" spans="1:10" ht="22.95" customHeight="1" x14ac:dyDescent="0.35">
      <c r="A12" s="61" t="s">
        <v>48</v>
      </c>
      <c r="B12" s="37"/>
      <c r="C12" s="37"/>
      <c r="D12" s="37"/>
      <c r="E12" s="37"/>
      <c r="F12" s="36"/>
      <c r="G12" s="37"/>
      <c r="H12" s="37"/>
      <c r="I12" s="37"/>
      <c r="J12" s="37"/>
    </row>
    <row r="13" spans="1:10" ht="22.95" customHeight="1" x14ac:dyDescent="0.35">
      <c r="A13" s="40" t="s">
        <v>38</v>
      </c>
      <c r="B13" s="41">
        <f>[1]erdb!$AC$21</f>
        <v>-2.5927213075537026</v>
      </c>
      <c r="C13" s="41">
        <f>[1]erdb!$AC$22</f>
        <v>0.15858250934261964</v>
      </c>
      <c r="D13" s="41">
        <f>[1]erdb!$AC$23</f>
        <v>0.93621575123763456</v>
      </c>
      <c r="E13" s="41">
        <f>[1]erdb!$AC$24</f>
        <v>1.0550459538439583</v>
      </c>
      <c r="F13" s="40"/>
      <c r="G13" s="41">
        <f>[1]itdb!$AC$21</f>
        <v>-3.7555009798959205</v>
      </c>
      <c r="H13" s="41">
        <f>[1]itdb!$AC$22</f>
        <v>0.95039955359572659</v>
      </c>
      <c r="I13" s="41">
        <f>[1]itdb!$AC$23</f>
        <v>1.0693629730399445</v>
      </c>
      <c r="J13" s="41">
        <f>[1]itdb!$AC$24</f>
        <v>1.1118687043399023</v>
      </c>
    </row>
    <row r="14" spans="1:10" ht="22.95" customHeight="1" x14ac:dyDescent="0.35">
      <c r="A14" s="36" t="s">
        <v>37</v>
      </c>
      <c r="B14" s="37">
        <f>[1]erdb!$AB$21</f>
        <v>-2.9503650521319869</v>
      </c>
      <c r="C14" s="37">
        <f>[1]erdb!$AB$22</f>
        <v>0.62074146952511011</v>
      </c>
      <c r="D14" s="37">
        <f>[1]erdb!$AB$23</f>
        <v>0.77552115999302007</v>
      </c>
      <c r="E14" s="37">
        <f>[1]erdb!$AB$24</f>
        <v>1.275450762086705</v>
      </c>
      <c r="F14" s="36"/>
      <c r="G14" s="37">
        <f>[1]itdb!$AB$21</f>
        <v>-3.1335618550109801</v>
      </c>
      <c r="H14" s="37">
        <f>[1]itdb!$AB$22</f>
        <v>0.75361205918671459</v>
      </c>
      <c r="I14" s="37">
        <f>[1]itdb!$AB$23</f>
        <v>0.6237088673150426</v>
      </c>
      <c r="J14" s="37">
        <f>[1]itdb!$AB$24</f>
        <v>1.1519889205444001</v>
      </c>
    </row>
    <row r="15" spans="1:10" ht="22.95" customHeight="1" x14ac:dyDescent="0.35">
      <c r="A15" s="40" t="s">
        <v>54</v>
      </c>
      <c r="B15" s="41">
        <f>[1]erdb!$AO$21</f>
        <v>72.453171462682093</v>
      </c>
      <c r="C15" s="41">
        <f>[1]erdb!$AO$22</f>
        <v>72.40805618552838</v>
      </c>
      <c r="D15" s="41">
        <f>[1]erdb!$AO$23</f>
        <v>73.039325407885443</v>
      </c>
      <c r="E15" s="41">
        <f>[1]erdb!$AO$24</f>
        <v>73.753303554980974</v>
      </c>
      <c r="F15" s="40"/>
      <c r="G15" s="41">
        <f>[1]itdb!$AO$21</f>
        <v>63.377973137534823</v>
      </c>
      <c r="H15" s="41">
        <f>[1]itdb!$AO$22</f>
        <v>64.342459067242345</v>
      </c>
      <c r="I15" s="41">
        <f>[1]itdb!$AO$23</f>
        <v>65.293622104524971</v>
      </c>
      <c r="J15" s="41">
        <f>[1]itdb!$AO$24</f>
        <v>66.293029819166435</v>
      </c>
    </row>
    <row r="16" spans="1:10" ht="22.95" customHeight="1" x14ac:dyDescent="0.35">
      <c r="A16" s="36" t="s">
        <v>55</v>
      </c>
      <c r="B16" s="37">
        <f>[1]erdb!$AP$21</f>
        <v>68.201310315481066</v>
      </c>
      <c r="C16" s="37">
        <f>[1]erdb!$AP$22</f>
        <v>68.473346045974296</v>
      </c>
      <c r="D16" s="37">
        <f>[1]erdb!$AP$23</f>
        <v>68.960348841202162</v>
      </c>
      <c r="E16" s="37">
        <f>[1]erdb!$AP$24</f>
        <v>69.786329275893848</v>
      </c>
      <c r="F16" s="36"/>
      <c r="G16" s="37">
        <f>[1]itdb!$AP$21</f>
        <v>57.470792638959665</v>
      </c>
      <c r="H16" s="37">
        <f>[1]itdb!$AP$22</f>
        <v>58.23164762589181</v>
      </c>
      <c r="I16" s="37">
        <f>[1]itdb!$AP$23</f>
        <v>58.831913939602686</v>
      </c>
      <c r="J16" s="37">
        <f>[1]itdb!$AP$24</f>
        <v>59.756117667840847</v>
      </c>
    </row>
    <row r="17" spans="1:10" ht="22.95" customHeight="1" x14ac:dyDescent="0.35">
      <c r="A17" s="40" t="s">
        <v>42</v>
      </c>
      <c r="B17" s="41">
        <f>[1]erdb!$AQ$21</f>
        <v>5.868426545539152</v>
      </c>
      <c r="C17" s="41">
        <f>[1]erdb!$AQ$22</f>
        <v>5.4340778455263656</v>
      </c>
      <c r="D17" s="41">
        <f>[1]erdb!$AQ$23</f>
        <v>5.5846306683480291</v>
      </c>
      <c r="E17" s="41">
        <f>[1]erdb!$AQ$24</f>
        <v>5.3787072414049213</v>
      </c>
      <c r="F17" s="40"/>
      <c r="G17" s="41">
        <f>[1]itdb!$AQ$21</f>
        <v>9.3205576103801153</v>
      </c>
      <c r="H17" s="41">
        <f>[1]itdb!$AQ$22</f>
        <v>9.4973234314285513</v>
      </c>
      <c r="I17" s="41">
        <f>[1]itdb!$AQ$23</f>
        <v>9.8963849096594494</v>
      </c>
      <c r="J17" s="41">
        <f>[1]itdb!$AQ$24</f>
        <v>9.8606326625241341</v>
      </c>
    </row>
    <row r="18" spans="1:10" ht="22.95" customHeight="1" x14ac:dyDescent="0.35">
      <c r="A18" s="61" t="s">
        <v>18</v>
      </c>
      <c r="B18" s="37"/>
      <c r="C18" s="37"/>
      <c r="D18" s="37"/>
      <c r="E18" s="37"/>
      <c r="F18" s="36"/>
      <c r="G18" s="37"/>
      <c r="H18" s="37"/>
      <c r="I18" s="37"/>
      <c r="J18" s="37"/>
    </row>
    <row r="19" spans="1:10" ht="22.95" customHeight="1" x14ac:dyDescent="0.35">
      <c r="A19" s="40" t="s">
        <v>136</v>
      </c>
      <c r="B19" s="41">
        <f>[1]erdb!$AR$21</f>
        <v>-3.7243872964437763</v>
      </c>
      <c r="C19" s="41">
        <f>[1]erdb!$AR$22</f>
        <v>4.7458249416444387</v>
      </c>
      <c r="D19" s="41">
        <f>[1]erdb!$AR$23</f>
        <v>3.8321367582917487</v>
      </c>
      <c r="E19" s="41">
        <f>[1]erdb!$AR$24</f>
        <v>4.0753015886423993</v>
      </c>
      <c r="F19" s="40"/>
      <c r="G19" s="41">
        <f>[1]itdb!$AR$21</f>
        <v>-2.6119963799355661</v>
      </c>
      <c r="H19" s="41">
        <f>[1]itdb!$AR$22</f>
        <v>3.6899351659981816</v>
      </c>
      <c r="I19" s="41">
        <f>[1]itdb!$AR$23</f>
        <v>3.5732111905629527</v>
      </c>
      <c r="J19" s="41">
        <f>[1]itdb!$AR$24</f>
        <v>3.8323917318547451</v>
      </c>
    </row>
    <row r="20" spans="1:10" ht="22.95" customHeight="1" x14ac:dyDescent="0.35">
      <c r="A20" s="36" t="s">
        <v>56</v>
      </c>
      <c r="B20" s="37">
        <f>[1]erdb!$AW$21</f>
        <v>120.18018583421438</v>
      </c>
      <c r="C20" s="37">
        <f>[1]erdb!$AW$22</f>
        <v>121.06460464687744</v>
      </c>
      <c r="D20" s="37">
        <f>[1]erdb!$AW$23</f>
        <v>121.37324632717336</v>
      </c>
      <c r="E20" s="37">
        <f>[1]erdb!$AW$24</f>
        <v>121.32258053131564</v>
      </c>
      <c r="F20" s="36"/>
      <c r="G20" s="37">
        <f>[1]itdb!$AS$21</f>
        <v>23.842124941497651</v>
      </c>
      <c r="H20" s="37">
        <f>[1]itdb!$AS$22</f>
        <v>25.545371237285345</v>
      </c>
      <c r="I20" s="37">
        <f>[1]itdb!$AS$23</f>
        <v>26.201259232995554</v>
      </c>
      <c r="J20" s="37">
        <f>[1]itdb!$AS$24</f>
        <v>26.924521036833532</v>
      </c>
    </row>
    <row r="21" spans="1:10" ht="3.9" customHeight="1" thickBot="1" x14ac:dyDescent="0.25">
      <c r="A21" s="59"/>
      <c r="B21" s="59"/>
      <c r="C21" s="59"/>
      <c r="D21" s="59"/>
      <c r="E21" s="59"/>
      <c r="F21" s="59"/>
      <c r="G21" s="59"/>
      <c r="H21" s="59"/>
      <c r="I21" s="59"/>
      <c r="J21" s="59"/>
    </row>
    <row r="22" spans="1:10" ht="3" customHeight="1" x14ac:dyDescent="0.2"/>
    <row r="23" spans="1:10" ht="12" customHeight="1" x14ac:dyDescent="0.2">
      <c r="A23" s="60" t="str">
        <f>[1]rif!$B$38</f>
        <v xml:space="preserve">(*) Salvo diversa indicazione. (^) Dati Italia definitivi: Istat, Conti economici annuali (non corretti per i giorni di calendario). </v>
      </c>
    </row>
    <row r="24" spans="1:10" ht="12" customHeight="1" x14ac:dyDescent="0.2">
      <c r="A24" t="str">
        <f>[1]rif!$B$39</f>
        <v>(1) Sulla popolazione presente 15-64 anni. (2) Tasso di variazione, prezzi correnti. (3) E.R.: Indice Italia=100. Italia: migliaia di euro, valori concatenati.</v>
      </c>
    </row>
    <row r="25" spans="1:10" ht="15" customHeight="1" x14ac:dyDescent="0.25">
      <c r="A25" s="8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cov</vt:lpstr>
      <vt:lpstr>idx</vt:lpstr>
      <vt:lpstr>w</vt:lpstr>
      <vt:lpstr>e</vt:lpstr>
      <vt:lpstr>n1</vt:lpstr>
      <vt:lpstr>n2</vt:lpstr>
      <vt:lpstr>rpil</vt:lpstr>
      <vt:lpstr>rt1</vt:lpstr>
      <vt:lpstr>rt2</vt:lpstr>
      <vt:lpstr>rce</vt:lpstr>
      <vt:lpstr>rva</vt:lpstr>
      <vt:lpstr>rx</vt:lpstr>
      <vt:lpstr>rm</vt:lpstr>
      <vt:lpstr>rul1</vt:lpstr>
      <vt:lpstr>rul2</vt:lpstr>
      <vt:lpstr>rml</vt:lpstr>
      <vt:lpstr>va1</vt:lpstr>
      <vt:lpstr>t1</vt:lpstr>
      <vt:lpstr>t2</vt:lpstr>
      <vt:lpstr>va2</vt:lpstr>
      <vt:lpstr>x</vt:lpstr>
      <vt:lpstr>m</vt:lpstr>
      <vt:lpstr>ul1</vt:lpstr>
      <vt:lpstr>ul2</vt:lpstr>
      <vt:lpstr>ml</vt:lpstr>
      <vt:lpstr>is</vt:lpstr>
      <vt:lpstr>ucer</vt:lpstr>
      <vt:lpstr>db</vt:lpstr>
      <vt:lpstr>dbinr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Guaitoli</dc:creator>
  <cp:lastModifiedBy>Mauro Guaitoli</cp:lastModifiedBy>
  <cp:lastPrinted>2022-04-04T11:10:12Z</cp:lastPrinted>
  <dcterms:created xsi:type="dcterms:W3CDTF">2015-09-18T10:22:16Z</dcterms:created>
  <dcterms:modified xsi:type="dcterms:W3CDTF">2022-04-27T14:44:41Z</dcterms:modified>
</cp:coreProperties>
</file>