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36" yWindow="1908" windowWidth="20088" windowHeight="13416" tabRatio="880"/>
  </bookViews>
  <sheets>
    <sheet name="cov" sheetId="78" r:id="rId1"/>
    <sheet name="idx" sheetId="113" r:id="rId2"/>
    <sheet name="w" sheetId="157" r:id="rId3"/>
    <sheet name="e" sheetId="129" r:id="rId4"/>
    <sheet name="n1" sheetId="156" r:id="rId5"/>
    <sheet name="n2" sheetId="131" r:id="rId6"/>
    <sheet name="rpil" sheetId="132" r:id="rId7"/>
    <sheet name="rt1" sheetId="133" r:id="rId8"/>
    <sheet name="rt2" sheetId="134" r:id="rId9"/>
    <sheet name="rce" sheetId="135" r:id="rId10"/>
    <sheet name="rva" sheetId="136" r:id="rId11"/>
    <sheet name="rx" sheetId="137" r:id="rId12"/>
    <sheet name="rm" sheetId="138" r:id="rId13"/>
    <sheet name="rul1" sheetId="139" r:id="rId14"/>
    <sheet name="rul2" sheetId="140" r:id="rId15"/>
    <sheet name="rml" sheetId="141" r:id="rId16"/>
    <sheet name="va1" sheetId="144" r:id="rId17"/>
    <sheet name="t1" sheetId="145" r:id="rId18"/>
    <sheet name="t2" sheetId="146" r:id="rId19"/>
    <sheet name="va2" sheetId="147" r:id="rId20"/>
    <sheet name="x" sheetId="148" r:id="rId21"/>
    <sheet name="m" sheetId="149" r:id="rId22"/>
    <sheet name="ul1" sheetId="150" r:id="rId23"/>
    <sheet name="ul2" sheetId="151" r:id="rId24"/>
    <sheet name="ml" sheetId="152" r:id="rId25"/>
    <sheet name="is" sheetId="153" r:id="rId26"/>
    <sheet name="ucer" sheetId="142" r:id="rId27"/>
    <sheet name="dbinr" sheetId="143" r:id="rId28"/>
    <sheet name="db" sheetId="13" r:id="rId29"/>
  </sheets>
  <externalReferences>
    <externalReference r:id="rId30"/>
    <externalReference r:id="rId31"/>
    <externalReference r:id="rId3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157" l="1"/>
  <c r="A57" i="157"/>
  <c r="A1" i="157"/>
  <c r="A57" i="156" l="1"/>
  <c r="A56" i="156"/>
  <c r="A1" i="156"/>
  <c r="A56" i="153"/>
  <c r="A1" i="153"/>
  <c r="A57" i="152"/>
  <c r="A56" i="152"/>
  <c r="A1" i="152"/>
  <c r="A57" i="151"/>
  <c r="A1" i="151"/>
  <c r="A57" i="150"/>
  <c r="A1" i="150"/>
  <c r="A57" i="149"/>
  <c r="A1" i="149"/>
  <c r="A57" i="148"/>
  <c r="A1" i="148"/>
  <c r="A57" i="147"/>
  <c r="A1" i="147"/>
  <c r="A20" i="146"/>
  <c r="A19" i="146"/>
  <c r="A1" i="146"/>
  <c r="A23" i="145"/>
  <c r="A22" i="145"/>
  <c r="A1" i="145"/>
  <c r="A57" i="144"/>
  <c r="A1" i="144"/>
  <c r="F3" i="143"/>
  <c r="E3" i="143"/>
  <c r="D3" i="143"/>
  <c r="C3" i="143"/>
  <c r="B3" i="143"/>
  <c r="A58" i="141"/>
  <c r="A57" i="141"/>
  <c r="A1" i="141"/>
  <c r="A58" i="140"/>
  <c r="A1" i="140"/>
  <c r="A57" i="139"/>
  <c r="A1" i="139"/>
  <c r="A57" i="138"/>
  <c r="A1" i="138"/>
  <c r="A57" i="137"/>
  <c r="A1" i="137"/>
  <c r="A57" i="136"/>
  <c r="A1" i="136"/>
  <c r="A57" i="135"/>
  <c r="A1" i="135"/>
  <c r="A25" i="134"/>
  <c r="A24" i="134"/>
  <c r="A23" i="134"/>
  <c r="A1" i="134"/>
  <c r="A22" i="133"/>
  <c r="A21" i="133"/>
  <c r="A1" i="133"/>
  <c r="A57" i="132"/>
  <c r="A1" i="132"/>
  <c r="B24" i="131"/>
  <c r="B23" i="131"/>
  <c r="G20" i="131"/>
  <c r="F20" i="131"/>
  <c r="E20" i="131"/>
  <c r="D20" i="131"/>
  <c r="C20" i="131"/>
  <c r="B20" i="131"/>
  <c r="G19" i="131"/>
  <c r="F19" i="131"/>
  <c r="E19" i="131"/>
  <c r="D19" i="131"/>
  <c r="C19" i="131"/>
  <c r="B19" i="131"/>
  <c r="G18" i="131"/>
  <c r="F18" i="131"/>
  <c r="E18" i="131"/>
  <c r="D18" i="131"/>
  <c r="C18" i="131"/>
  <c r="B18" i="131"/>
  <c r="G17" i="131"/>
  <c r="F17" i="131"/>
  <c r="E17" i="131"/>
  <c r="D17" i="131"/>
  <c r="C17" i="131"/>
  <c r="B17" i="131"/>
  <c r="G16" i="131"/>
  <c r="F16" i="131"/>
  <c r="E16" i="131"/>
  <c r="D16" i="131"/>
  <c r="C16" i="131"/>
  <c r="B16" i="131"/>
  <c r="G15" i="131"/>
  <c r="F15" i="131"/>
  <c r="E15" i="131"/>
  <c r="D15" i="131"/>
  <c r="C15" i="131"/>
  <c r="B15" i="131"/>
  <c r="G14" i="131"/>
  <c r="F14" i="131"/>
  <c r="E14" i="131"/>
  <c r="D14" i="131"/>
  <c r="C14" i="131"/>
  <c r="B14" i="131"/>
  <c r="G13" i="131"/>
  <c r="F13" i="131"/>
  <c r="E13" i="131"/>
  <c r="D13" i="131"/>
  <c r="C13" i="131"/>
  <c r="B13" i="131"/>
  <c r="G12" i="131"/>
  <c r="F12" i="131"/>
  <c r="E12" i="131"/>
  <c r="D12" i="131"/>
  <c r="C12" i="131"/>
  <c r="B12" i="131"/>
  <c r="G11" i="131"/>
  <c r="F11" i="131"/>
  <c r="E11" i="131"/>
  <c r="D11" i="131"/>
  <c r="C11" i="131"/>
  <c r="B11" i="131"/>
  <c r="G10" i="131"/>
  <c r="F10" i="131"/>
  <c r="E10" i="131"/>
  <c r="D10" i="131"/>
  <c r="C10" i="131"/>
  <c r="B10" i="131"/>
  <c r="G9" i="131"/>
  <c r="F9" i="131"/>
  <c r="E9" i="131"/>
  <c r="D9" i="131"/>
  <c r="C9" i="131"/>
  <c r="B9" i="131"/>
  <c r="G8" i="131"/>
  <c r="F8" i="131"/>
  <c r="E8" i="131"/>
  <c r="D8" i="131"/>
  <c r="C8" i="131"/>
  <c r="B8" i="131"/>
  <c r="G7" i="131"/>
  <c r="F7" i="131"/>
  <c r="E7" i="131"/>
  <c r="D7" i="131"/>
  <c r="C7" i="131"/>
  <c r="B7" i="131"/>
  <c r="G6" i="131"/>
  <c r="F6" i="131"/>
  <c r="E6" i="131"/>
  <c r="D6" i="131"/>
  <c r="C6" i="131"/>
  <c r="B6" i="131"/>
  <c r="G5" i="131"/>
  <c r="F5" i="131"/>
  <c r="E5" i="131"/>
  <c r="D5" i="131"/>
  <c r="C5" i="131"/>
  <c r="B5" i="131"/>
  <c r="G3" i="131"/>
  <c r="F3" i="131"/>
  <c r="E3" i="131"/>
  <c r="D3" i="131"/>
  <c r="C3" i="131"/>
  <c r="A1" i="131"/>
  <c r="A57" i="129"/>
  <c r="A56" i="129"/>
  <c r="A1" i="129"/>
  <c r="F31" i="113"/>
  <c r="F30" i="113"/>
  <c r="F29" i="113"/>
  <c r="F28" i="113"/>
  <c r="F27" i="113"/>
  <c r="F26" i="113"/>
  <c r="F25" i="113"/>
  <c r="F24" i="113"/>
  <c r="F23" i="113"/>
  <c r="F22" i="113"/>
  <c r="E21" i="113"/>
  <c r="F20" i="113"/>
  <c r="F19" i="113"/>
  <c r="F18" i="113"/>
  <c r="F17" i="113"/>
  <c r="F16" i="113"/>
  <c r="F15" i="113"/>
  <c r="F14" i="113"/>
  <c r="F13" i="113"/>
  <c r="F12" i="113"/>
  <c r="F11" i="113"/>
  <c r="E10" i="113"/>
  <c r="F9" i="113"/>
  <c r="F8" i="113"/>
  <c r="E7" i="113"/>
  <c r="F6" i="113"/>
  <c r="E5" i="113"/>
  <c r="F4" i="113"/>
  <c r="E3" i="113"/>
  <c r="H22" i="78" l="1"/>
  <c r="A22" i="78"/>
  <c r="AY7" i="13"/>
  <c r="AX7" i="13"/>
  <c r="AW7" i="13"/>
  <c r="AV7" i="13"/>
  <c r="AU7" i="13"/>
  <c r="AQ7" i="13"/>
  <c r="AP7" i="13"/>
  <c r="AO7" i="13"/>
  <c r="Z7" i="13"/>
  <c r="Y7" i="13"/>
  <c r="X7" i="13"/>
  <c r="W7" i="13"/>
  <c r="AZ7" i="13"/>
  <c r="AT7" i="13"/>
  <c r="AS7" i="13"/>
  <c r="K28" i="13"/>
  <c r="J29" i="13"/>
  <c r="F28" i="13"/>
  <c r="C29" i="13"/>
  <c r="B29" i="13"/>
  <c r="C28" i="13"/>
  <c r="F29" i="13"/>
  <c r="K29" i="13"/>
  <c r="B28" i="13"/>
  <c r="J28" i="13"/>
  <c r="G29" i="13"/>
  <c r="G28" i="13"/>
  <c r="L29" i="13"/>
  <c r="L28" i="13"/>
  <c r="AD22" i="13" l="1"/>
  <c r="AD14" i="13"/>
  <c r="AD21" i="13"/>
  <c r="AD13" i="13"/>
  <c r="AD20" i="13"/>
  <c r="AD12" i="13"/>
  <c r="AD19" i="13"/>
  <c r="AD11" i="13"/>
  <c r="AD18" i="13"/>
  <c r="AD10" i="13"/>
  <c r="AD25" i="13"/>
  <c r="AD17" i="13"/>
  <c r="AD24" i="13"/>
  <c r="AD16" i="13"/>
  <c r="AD23" i="13"/>
  <c r="AD15" i="13"/>
  <c r="AD28" i="13" l="1"/>
  <c r="AD29" i="13"/>
  <c r="AG4" i="13" l="1"/>
  <c r="AF4" i="13"/>
  <c r="AI4" i="13"/>
  <c r="AE4" i="13"/>
  <c r="AH4" i="13"/>
  <c r="P7" i="13"/>
  <c r="AF7" i="13"/>
  <c r="AN7" i="13"/>
  <c r="N7" i="13"/>
  <c r="T7" i="13"/>
  <c r="AE7" i="13"/>
  <c r="AD7" i="13"/>
  <c r="AJ7" i="13" l="1"/>
  <c r="AL7" i="13"/>
  <c r="V7" i="13"/>
  <c r="I7" i="13"/>
  <c r="E7" i="13"/>
  <c r="O7" i="13"/>
  <c r="D7" i="13"/>
  <c r="R7" i="13"/>
  <c r="U7" i="13"/>
  <c r="AB7" i="13"/>
  <c r="AR7" i="13"/>
  <c r="AI7" i="13"/>
  <c r="AX4" i="13"/>
  <c r="AT4" i="13"/>
  <c r="AS4" i="13"/>
  <c r="AK4" i="13"/>
  <c r="X4" i="13"/>
  <c r="P4" i="13"/>
  <c r="A2" i="13"/>
  <c r="H4" i="13"/>
  <c r="AL4" i="13"/>
  <c r="AR4" i="13"/>
  <c r="AJ4" i="13"/>
  <c r="W4" i="13"/>
  <c r="O4" i="13"/>
  <c r="AQ4" i="13"/>
  <c r="AD4" i="13"/>
  <c r="V4" i="13"/>
  <c r="N4" i="13"/>
  <c r="AN4" i="13"/>
  <c r="S4" i="13"/>
  <c r="AU4" i="13"/>
  <c r="D4" i="13"/>
  <c r="AZ4" i="13"/>
  <c r="AP4" i="13"/>
  <c r="AC4" i="13"/>
  <c r="U4" i="13"/>
  <c r="M4" i="13"/>
  <c r="AY4" i="13"/>
  <c r="AO4" i="13"/>
  <c r="AB4" i="13"/>
  <c r="T4" i="13"/>
  <c r="I4" i="13"/>
  <c r="Q4" i="13"/>
  <c r="R8" i="13"/>
  <c r="AW4" i="13"/>
  <c r="AA4" i="13"/>
  <c r="Y4" i="13"/>
  <c r="AV4" i="13"/>
  <c r="AM4" i="13"/>
  <c r="Z4" i="13"/>
  <c r="R4" i="13"/>
  <c r="E4" i="13"/>
  <c r="M7" i="13"/>
  <c r="AA7" i="13"/>
  <c r="AM7" i="13"/>
  <c r="AG7" i="13"/>
  <c r="S7" i="13"/>
  <c r="AK7" i="13"/>
  <c r="AH7" i="13"/>
  <c r="AC7" i="13"/>
  <c r="H7" i="13"/>
  <c r="Q7" i="13"/>
  <c r="B4" i="146" l="1"/>
  <c r="B3" i="145"/>
  <c r="G3" i="134" l="1"/>
  <c r="J3" i="145"/>
  <c r="J4" i="146"/>
  <c r="G3" i="133"/>
  <c r="F4" i="146" l="1"/>
  <c r="B3" i="134"/>
  <c r="F3" i="145"/>
  <c r="B3" i="133"/>
  <c r="H8" i="133" l="1"/>
  <c r="H15" i="133"/>
  <c r="J10" i="145"/>
  <c r="K18" i="145"/>
  <c r="I10" i="134"/>
  <c r="J9" i="145"/>
  <c r="H14" i="133"/>
  <c r="H9" i="133"/>
  <c r="G13" i="134"/>
  <c r="I16" i="133"/>
  <c r="K11" i="145"/>
  <c r="J17" i="133"/>
  <c r="L12" i="145"/>
  <c r="G17" i="133"/>
  <c r="I10" i="133"/>
  <c r="G12" i="133"/>
  <c r="J19" i="145"/>
  <c r="H11" i="134"/>
  <c r="K13" i="145"/>
  <c r="I18" i="133"/>
  <c r="K19" i="145"/>
  <c r="I11" i="134"/>
  <c r="J8" i="146"/>
  <c r="H13" i="134"/>
  <c r="J14" i="134"/>
  <c r="L9" i="146"/>
  <c r="H11" i="133"/>
  <c r="J6" i="145"/>
  <c r="G16" i="133"/>
  <c r="J7" i="145"/>
  <c r="H12" i="133"/>
  <c r="L13" i="145"/>
  <c r="J18" i="133"/>
  <c r="I8" i="134"/>
  <c r="K16" i="145"/>
  <c r="I8" i="133"/>
  <c r="G19" i="134"/>
  <c r="L16" i="146"/>
  <c r="K14" i="146"/>
  <c r="I19" i="134"/>
  <c r="J9" i="134"/>
  <c r="L17" i="145"/>
  <c r="K10" i="145"/>
  <c r="I15" i="133"/>
  <c r="I11" i="133"/>
  <c r="K6" i="145"/>
  <c r="I9" i="134"/>
  <c r="K17" i="145"/>
  <c r="G16" i="134"/>
  <c r="I7" i="133"/>
  <c r="J10" i="146"/>
  <c r="H15" i="134"/>
  <c r="J16" i="134"/>
  <c r="L11" i="146"/>
  <c r="K12" i="146"/>
  <c r="I17" i="134"/>
  <c r="L15" i="145"/>
  <c r="J7" i="134"/>
  <c r="G7" i="134"/>
  <c r="J17" i="145"/>
  <c r="H9" i="134"/>
  <c r="G9" i="134"/>
  <c r="G10" i="133"/>
  <c r="L18" i="145"/>
  <c r="J10" i="134"/>
  <c r="K16" i="146"/>
  <c r="I9" i="133"/>
  <c r="H8" i="134"/>
  <c r="J16" i="145"/>
  <c r="J19" i="134"/>
  <c r="L14" i="146"/>
  <c r="G14" i="134"/>
  <c r="J11" i="134"/>
  <c r="L19" i="145"/>
  <c r="J7" i="133"/>
  <c r="I15" i="134"/>
  <c r="K10" i="146"/>
  <c r="G10" i="134"/>
  <c r="J16" i="133"/>
  <c r="L11" i="145"/>
  <c r="L12" i="146"/>
  <c r="J17" i="134"/>
  <c r="J12" i="145"/>
  <c r="H17" i="133"/>
  <c r="H10" i="133"/>
  <c r="J8" i="134"/>
  <c r="L16" i="145"/>
  <c r="J8" i="133"/>
  <c r="G18" i="133"/>
  <c r="J9" i="146"/>
  <c r="H14" i="134"/>
  <c r="K11" i="146"/>
  <c r="I16" i="134"/>
  <c r="J16" i="146"/>
  <c r="G20" i="134"/>
  <c r="G15" i="134"/>
  <c r="G16" i="146"/>
  <c r="J14" i="146"/>
  <c r="H19" i="134"/>
  <c r="I12" i="133"/>
  <c r="K7" i="145"/>
  <c r="K9" i="145"/>
  <c r="I14" i="133"/>
  <c r="K8" i="146"/>
  <c r="I13" i="134"/>
  <c r="H16" i="133"/>
  <c r="J11" i="145"/>
  <c r="J10" i="133"/>
  <c r="G17" i="134"/>
  <c r="H7" i="133"/>
  <c r="K15" i="145"/>
  <c r="I7" i="134"/>
  <c r="J20" i="134"/>
  <c r="L15" i="146"/>
  <c r="G15" i="133"/>
  <c r="F16" i="146"/>
  <c r="I20" i="134"/>
  <c r="K15" i="146"/>
  <c r="J15" i="133"/>
  <c r="L10" i="145"/>
  <c r="J9" i="133"/>
  <c r="L8" i="146"/>
  <c r="J13" i="134"/>
  <c r="G11" i="134"/>
  <c r="K9" i="146"/>
  <c r="I14" i="134"/>
  <c r="G9" i="133"/>
  <c r="J12" i="133"/>
  <c r="L7" i="145"/>
  <c r="G11" i="133"/>
  <c r="I17" i="133"/>
  <c r="K12" i="145"/>
  <c r="J15" i="145"/>
  <c r="H7" i="134"/>
  <c r="J12" i="146"/>
  <c r="H17" i="134"/>
  <c r="J13" i="145"/>
  <c r="H18" i="133"/>
  <c r="G8" i="134"/>
  <c r="G8" i="133"/>
  <c r="J15" i="146"/>
  <c r="H20" i="134"/>
  <c r="J11" i="133"/>
  <c r="L6" i="145"/>
  <c r="J11" i="146"/>
  <c r="H16" i="134"/>
  <c r="L9" i="145"/>
  <c r="J14" i="133"/>
  <c r="G14" i="133"/>
  <c r="J18" i="145"/>
  <c r="H10" i="134"/>
  <c r="J15" i="134"/>
  <c r="L10" i="146"/>
  <c r="G7" i="133"/>
  <c r="G16" i="145" l="1"/>
  <c r="D8" i="134"/>
  <c r="I6" i="133"/>
  <c r="C17" i="134"/>
  <c r="F12" i="146"/>
  <c r="D9" i="133"/>
  <c r="B12" i="133"/>
  <c r="B16" i="134"/>
  <c r="C7" i="133"/>
  <c r="F16" i="145"/>
  <c r="C8" i="134"/>
  <c r="G7" i="145"/>
  <c r="D12" i="133"/>
  <c r="B13" i="134"/>
  <c r="B11" i="134"/>
  <c r="B14" i="133"/>
  <c r="H13" i="145"/>
  <c r="E18" i="133"/>
  <c r="G6" i="133"/>
  <c r="C8" i="133"/>
  <c r="G13" i="145"/>
  <c r="D18" i="133"/>
  <c r="C10" i="133"/>
  <c r="D10" i="134"/>
  <c r="G18" i="145"/>
  <c r="B9" i="133"/>
  <c r="C11" i="134"/>
  <c r="F19" i="145"/>
  <c r="E19" i="134"/>
  <c r="H14" i="146"/>
  <c r="B7" i="134"/>
  <c r="F13" i="145"/>
  <c r="C18" i="133"/>
  <c r="G11" i="145"/>
  <c r="D16" i="133"/>
  <c r="B15" i="134"/>
  <c r="H11" i="145"/>
  <c r="E16" i="133"/>
  <c r="H7" i="145"/>
  <c r="E12" i="133"/>
  <c r="G15" i="146"/>
  <c r="H16" i="146"/>
  <c r="B8" i="133"/>
  <c r="C9" i="134"/>
  <c r="F17" i="145"/>
  <c r="G6" i="145"/>
  <c r="D11" i="133"/>
  <c r="D13" i="134"/>
  <c r="G8" i="146"/>
  <c r="D19" i="134"/>
  <c r="G14" i="146"/>
  <c r="H12" i="145"/>
  <c r="E17" i="133"/>
  <c r="H15" i="146"/>
  <c r="E10" i="133"/>
  <c r="H19" i="145"/>
  <c r="E11" i="134"/>
  <c r="C13" i="134"/>
  <c r="F8" i="146"/>
  <c r="E11" i="133"/>
  <c r="H6" i="145"/>
  <c r="B8" i="134"/>
  <c r="F7" i="145"/>
  <c r="C12" i="133"/>
  <c r="F9" i="146"/>
  <c r="C14" i="134"/>
  <c r="D15" i="134"/>
  <c r="G10" i="146"/>
  <c r="H9" i="145"/>
  <c r="E14" i="133"/>
  <c r="B11" i="133"/>
  <c r="B10" i="134"/>
  <c r="B17" i="133"/>
  <c r="F15" i="146"/>
  <c r="E14" i="134"/>
  <c r="H9" i="146"/>
  <c r="E8" i="133"/>
  <c r="E8" i="134"/>
  <c r="H16" i="145"/>
  <c r="C7" i="134"/>
  <c r="F15" i="145"/>
  <c r="H6" i="133"/>
  <c r="F6" i="145"/>
  <c r="C11" i="133"/>
  <c r="D9" i="134"/>
  <c r="G17" i="145"/>
  <c r="B18" i="133"/>
  <c r="H10" i="146"/>
  <c r="E15" i="134"/>
  <c r="D7" i="133"/>
  <c r="F9" i="145"/>
  <c r="C14" i="133"/>
  <c r="D15" i="133"/>
  <c r="G10" i="145"/>
  <c r="F10" i="145"/>
  <c r="C15" i="133"/>
  <c r="B19" i="134"/>
  <c r="H12" i="146"/>
  <c r="E17" i="134"/>
  <c r="D7" i="134"/>
  <c r="G15" i="145"/>
  <c r="J6" i="133"/>
  <c r="B9" i="134"/>
  <c r="B14" i="134"/>
  <c r="G9" i="145"/>
  <c r="D14" i="133"/>
  <c r="H8" i="146"/>
  <c r="E13" i="134"/>
  <c r="B17" i="134"/>
  <c r="C9" i="133"/>
  <c r="C16" i="134"/>
  <c r="F11" i="146"/>
  <c r="D11" i="134"/>
  <c r="G19" i="145"/>
  <c r="E15" i="133"/>
  <c r="H10" i="145"/>
  <c r="E9" i="133"/>
  <c r="E16" i="134"/>
  <c r="H11" i="146"/>
  <c r="G12" i="145"/>
  <c r="D17" i="133"/>
  <c r="B16" i="133"/>
  <c r="D8" i="133"/>
  <c r="F12" i="145"/>
  <c r="C17" i="133"/>
  <c r="D14" i="134"/>
  <c r="G9" i="146"/>
  <c r="E7" i="133"/>
  <c r="B10" i="133"/>
  <c r="C10" i="134"/>
  <c r="F18" i="145"/>
  <c r="C15" i="134"/>
  <c r="F10" i="146"/>
  <c r="D10" i="133"/>
  <c r="E10" i="134"/>
  <c r="H18" i="145"/>
  <c r="B7" i="133"/>
  <c r="F14" i="146"/>
  <c r="C19" i="134"/>
  <c r="E7" i="134"/>
  <c r="H15" i="145"/>
  <c r="F11" i="145"/>
  <c r="C16" i="133"/>
  <c r="H17" i="145"/>
  <c r="E9" i="134"/>
  <c r="B15" i="133"/>
  <c r="A11" i="143" l="1"/>
  <c r="C6" i="133"/>
  <c r="A18" i="143"/>
  <c r="J5" i="133"/>
  <c r="L5" i="145"/>
  <c r="J5" i="134"/>
  <c r="L6" i="146"/>
  <c r="A8" i="143"/>
  <c r="A9" i="143"/>
  <c r="A16" i="143"/>
  <c r="H6" i="146"/>
  <c r="E5" i="133"/>
  <c r="H5" i="145"/>
  <c r="A22" i="143"/>
  <c r="E5" i="134"/>
  <c r="D17" i="134"/>
  <c r="G12" i="146"/>
  <c r="E20" i="134"/>
  <c r="J6" i="146"/>
  <c r="H5" i="133"/>
  <c r="J5" i="145"/>
  <c r="H5" i="134"/>
  <c r="B6" i="133"/>
  <c r="C20" i="134"/>
  <c r="E6" i="133"/>
  <c r="A14" i="143"/>
  <c r="A17" i="143"/>
  <c r="A15" i="143"/>
  <c r="C5" i="134"/>
  <c r="F6" i="146"/>
  <c r="F5" i="145"/>
  <c r="A20" i="143"/>
  <c r="C5" i="133"/>
  <c r="D20" i="134"/>
  <c r="D6" i="133"/>
  <c r="D5" i="134"/>
  <c r="G6" i="146"/>
  <c r="D5" i="133"/>
  <c r="G5" i="145"/>
  <c r="A21" i="143"/>
  <c r="G5" i="133"/>
  <c r="G5" i="134"/>
  <c r="A10" i="143"/>
  <c r="B20" i="134"/>
  <c r="A12" i="143"/>
  <c r="A13" i="143"/>
  <c r="K6" i="146"/>
  <c r="I5" i="133"/>
  <c r="K5" i="145"/>
  <c r="I5" i="134"/>
  <c r="A19" i="143"/>
  <c r="B5" i="133"/>
  <c r="B5" i="134"/>
  <c r="D16" i="134"/>
  <c r="G11" i="146"/>
  <c r="I25" i="13" l="1"/>
  <c r="D25" i="13"/>
  <c r="AI23" i="13"/>
  <c r="AN23" i="13"/>
  <c r="C19" i="145" s="1"/>
  <c r="AQ22" i="13"/>
  <c r="B12" i="146" s="1"/>
  <c r="AR20" i="13"/>
  <c r="AO19" i="13"/>
  <c r="AC19" i="13"/>
  <c r="T19" i="13"/>
  <c r="Y19" i="13"/>
  <c r="O19" i="13"/>
  <c r="AV18" i="13"/>
  <c r="N16" i="13"/>
  <c r="S16" i="13"/>
  <c r="X16" i="13"/>
  <c r="AQ14" i="13"/>
  <c r="P14" i="13"/>
  <c r="U14" i="13"/>
  <c r="Z14" i="13"/>
  <c r="R13" i="13"/>
  <c r="M13" i="13"/>
  <c r="W13" i="13"/>
  <c r="AH12" i="13"/>
  <c r="AM12" i="13"/>
  <c r="E12" i="13"/>
  <c r="H12" i="13"/>
  <c r="T11" i="13"/>
  <c r="Y11" i="13"/>
  <c r="O11" i="13"/>
  <c r="AQ25" i="13"/>
  <c r="AF25" i="13"/>
  <c r="AK25" i="13"/>
  <c r="Z25" i="13"/>
  <c r="U25" i="13"/>
  <c r="P25" i="13"/>
  <c r="A25" i="13"/>
  <c r="M24" i="13"/>
  <c r="R24" i="13"/>
  <c r="D9" i="145" s="1"/>
  <c r="W24" i="13"/>
  <c r="AR23" i="13"/>
  <c r="C14" i="146" s="1"/>
  <c r="AM23" i="13"/>
  <c r="C18" i="145" s="1"/>
  <c r="AH23" i="13"/>
  <c r="H23" i="13"/>
  <c r="C6" i="145" s="1"/>
  <c r="E23" i="13"/>
  <c r="AO22" i="13"/>
  <c r="B10" i="146" s="1"/>
  <c r="AC22" i="13"/>
  <c r="B8" i="146" s="1"/>
  <c r="AE22" i="13"/>
  <c r="AJ22" i="13"/>
  <c r="B15" i="145" s="1"/>
  <c r="Y22" i="13"/>
  <c r="T22" i="13"/>
  <c r="B11" i="145" s="1"/>
  <c r="O22" i="13"/>
  <c r="AV21" i="13"/>
  <c r="AB20" i="13"/>
  <c r="AA20" i="13"/>
  <c r="AP20" i="13"/>
  <c r="AL20" i="13"/>
  <c r="AG20" i="13"/>
  <c r="Q20" i="13"/>
  <c r="V20" i="13"/>
  <c r="D20" i="13"/>
  <c r="I20" i="13"/>
  <c r="AX19" i="13"/>
  <c r="X19" i="13"/>
  <c r="N19" i="13"/>
  <c r="S19" i="13"/>
  <c r="AN18" i="13"/>
  <c r="AI18" i="13"/>
  <c r="AU18" i="13"/>
  <c r="AQ17" i="13"/>
  <c r="AF17" i="13"/>
  <c r="AK17" i="13"/>
  <c r="Z17" i="13"/>
  <c r="P17" i="13"/>
  <c r="U17" i="13"/>
  <c r="A17" i="13"/>
  <c r="R16" i="13"/>
  <c r="W16" i="13"/>
  <c r="M16" i="13"/>
  <c r="AR15" i="13"/>
  <c r="AM15" i="13"/>
  <c r="AH15" i="13"/>
  <c r="E15" i="13"/>
  <c r="H15" i="13"/>
  <c r="AC14" i="13"/>
  <c r="AO14" i="13"/>
  <c r="AE14" i="13"/>
  <c r="AJ14" i="13"/>
  <c r="O14" i="13"/>
  <c r="Y14" i="13"/>
  <c r="T14" i="13"/>
  <c r="AV13" i="13"/>
  <c r="AA12" i="13"/>
  <c r="AB12" i="13"/>
  <c r="AP12" i="13"/>
  <c r="AG12" i="13"/>
  <c r="AL12" i="13"/>
  <c r="Q12" i="13"/>
  <c r="V12" i="13"/>
  <c r="I12" i="13"/>
  <c r="D12" i="13"/>
  <c r="AX11" i="13"/>
  <c r="X11" i="13"/>
  <c r="S11" i="13"/>
  <c r="N11" i="13"/>
  <c r="AN10" i="13"/>
  <c r="AI10" i="13"/>
  <c r="AU10" i="13"/>
  <c r="AB25" i="13"/>
  <c r="AA25" i="13"/>
  <c r="AP25" i="13"/>
  <c r="S24" i="13"/>
  <c r="D10" i="145" s="1"/>
  <c r="N24" i="13"/>
  <c r="X24" i="13"/>
  <c r="Q17" i="13"/>
  <c r="V17" i="13"/>
  <c r="AC25" i="13"/>
  <c r="AO25" i="13"/>
  <c r="AE25" i="13"/>
  <c r="AJ25" i="13"/>
  <c r="T25" i="13"/>
  <c r="O25" i="13"/>
  <c r="Y25" i="13"/>
  <c r="AV24" i="13"/>
  <c r="AP23" i="13"/>
  <c r="C11" i="146" s="1"/>
  <c r="AB23" i="13"/>
  <c r="C9" i="146" s="1"/>
  <c r="AA23" i="13"/>
  <c r="AG23" i="13"/>
  <c r="AL23" i="13"/>
  <c r="C17" i="145" s="1"/>
  <c r="V23" i="13"/>
  <c r="C13" i="145" s="1"/>
  <c r="Q23" i="13"/>
  <c r="D23" i="13"/>
  <c r="I23" i="13"/>
  <c r="C7" i="145" s="1"/>
  <c r="AX22" i="13"/>
  <c r="N22" i="13"/>
  <c r="X22" i="13"/>
  <c r="S22" i="13"/>
  <c r="B10" i="145" s="1"/>
  <c r="AN21" i="13"/>
  <c r="AI21" i="13"/>
  <c r="AU21" i="13"/>
  <c r="AQ20" i="13"/>
  <c r="AF20" i="13"/>
  <c r="AK20" i="13"/>
  <c r="U20" i="13"/>
  <c r="P20" i="13"/>
  <c r="Z20" i="13"/>
  <c r="A20" i="13"/>
  <c r="R19" i="13"/>
  <c r="W19" i="13"/>
  <c r="M19" i="13"/>
  <c r="AR18" i="13"/>
  <c r="AM18" i="13"/>
  <c r="AH18" i="13"/>
  <c r="H18" i="13"/>
  <c r="E18" i="13"/>
  <c r="AC17" i="13"/>
  <c r="AO17" i="13"/>
  <c r="AJ17" i="13"/>
  <c r="AE17" i="13"/>
  <c r="O17" i="13"/>
  <c r="Y17" i="13"/>
  <c r="T17" i="13"/>
  <c r="AV16" i="13"/>
  <c r="AB15" i="13"/>
  <c r="AA15" i="13"/>
  <c r="AP15" i="13"/>
  <c r="AG15" i="13"/>
  <c r="AL15" i="13"/>
  <c r="V15" i="13"/>
  <c r="Q15" i="13"/>
  <c r="I15" i="13"/>
  <c r="D15" i="13"/>
  <c r="AX14" i="13"/>
  <c r="S14" i="13"/>
  <c r="X14" i="13"/>
  <c r="N14" i="13"/>
  <c r="AI13" i="13"/>
  <c r="AN13" i="13"/>
  <c r="AU13" i="13"/>
  <c r="AQ12" i="13"/>
  <c r="AF12" i="13"/>
  <c r="AK12" i="13"/>
  <c r="Z12" i="13"/>
  <c r="P12" i="13"/>
  <c r="U12" i="13"/>
  <c r="A12" i="13"/>
  <c r="M11" i="13"/>
  <c r="R11" i="13"/>
  <c r="W11" i="13"/>
  <c r="AR10" i="13"/>
  <c r="AM10" i="13"/>
  <c r="AH10" i="13"/>
  <c r="E10" i="13"/>
  <c r="H10" i="13"/>
  <c r="AE11" i="13"/>
  <c r="AJ11" i="13"/>
  <c r="AX25" i="13"/>
  <c r="X25" i="13"/>
  <c r="N25" i="13"/>
  <c r="S25" i="13"/>
  <c r="AN24" i="13"/>
  <c r="D19" i="145" s="1"/>
  <c r="AI24" i="13"/>
  <c r="AU24" i="13"/>
  <c r="AQ23" i="13"/>
  <c r="C12" i="146" s="1"/>
  <c r="AF23" i="13"/>
  <c r="AK23" i="13"/>
  <c r="C16" i="145" s="1"/>
  <c r="Z23" i="13"/>
  <c r="U23" i="13"/>
  <c r="C12" i="145" s="1"/>
  <c r="P23" i="13"/>
  <c r="A23" i="13"/>
  <c r="W22" i="13"/>
  <c r="R22" i="13"/>
  <c r="B9" i="145" s="1"/>
  <c r="M22" i="13"/>
  <c r="AR21" i="13"/>
  <c r="AH21" i="13"/>
  <c r="AM21" i="13"/>
  <c r="H21" i="13"/>
  <c r="E21" i="13"/>
  <c r="AO20" i="13"/>
  <c r="AC20" i="13"/>
  <c r="AJ20" i="13"/>
  <c r="AE20" i="13"/>
  <c r="T20" i="13"/>
  <c r="Y20" i="13"/>
  <c r="O20" i="13"/>
  <c r="AV19" i="13"/>
  <c r="AP18" i="13"/>
  <c r="AB18" i="13"/>
  <c r="AA18" i="13"/>
  <c r="AG18" i="13"/>
  <c r="AL18" i="13"/>
  <c r="Q18" i="13"/>
  <c r="V18" i="13"/>
  <c r="D18" i="13"/>
  <c r="I18" i="13"/>
  <c r="AX17" i="13"/>
  <c r="X17" i="13"/>
  <c r="N17" i="13"/>
  <c r="S17" i="13"/>
  <c r="AI16" i="13"/>
  <c r="AN16" i="13"/>
  <c r="AU16" i="13"/>
  <c r="AQ15" i="13"/>
  <c r="AF15" i="13"/>
  <c r="AK15" i="13"/>
  <c r="U15" i="13"/>
  <c r="Z15" i="13"/>
  <c r="P15" i="13"/>
  <c r="A15" i="13"/>
  <c r="W14" i="13"/>
  <c r="M14" i="13"/>
  <c r="R14" i="13"/>
  <c r="AR13" i="13"/>
  <c r="AM13" i="13"/>
  <c r="AH13" i="13"/>
  <c r="H13" i="13"/>
  <c r="E13" i="13"/>
  <c r="AC12" i="13"/>
  <c r="AO12" i="13"/>
  <c r="AE12" i="13"/>
  <c r="AJ12" i="13"/>
  <c r="Y12" i="13"/>
  <c r="T12" i="13"/>
  <c r="O12" i="13"/>
  <c r="AV11" i="13"/>
  <c r="AB10" i="13"/>
  <c r="AP10" i="13"/>
  <c r="AA10" i="13"/>
  <c r="AL10" i="13"/>
  <c r="AG10" i="13"/>
  <c r="V10" i="13"/>
  <c r="Q10" i="13"/>
  <c r="I10" i="13"/>
  <c r="D10" i="13"/>
  <c r="Q25" i="13"/>
  <c r="V25" i="13"/>
  <c r="AU23" i="13"/>
  <c r="R25" i="13"/>
  <c r="M25" i="13"/>
  <c r="W25" i="13"/>
  <c r="AR24" i="13"/>
  <c r="D14" i="146" s="1"/>
  <c r="AH24" i="13"/>
  <c r="AM24" i="13"/>
  <c r="D18" i="145" s="1"/>
  <c r="E24" i="13"/>
  <c r="H24" i="13"/>
  <c r="D6" i="145" s="1"/>
  <c r="AO23" i="13"/>
  <c r="C10" i="146" s="1"/>
  <c r="AC23" i="13"/>
  <c r="C8" i="146" s="1"/>
  <c r="AJ23" i="13"/>
  <c r="C15" i="145" s="1"/>
  <c r="AE23" i="13"/>
  <c r="Y23" i="13"/>
  <c r="T23" i="13"/>
  <c r="C11" i="145" s="1"/>
  <c r="O23" i="13"/>
  <c r="AV22" i="13"/>
  <c r="AP21" i="13"/>
  <c r="AA21" i="13"/>
  <c r="AB21" i="13"/>
  <c r="AG21" i="13"/>
  <c r="AL21" i="13"/>
  <c r="V21" i="13"/>
  <c r="Q21" i="13"/>
  <c r="D21" i="13"/>
  <c r="I21" i="13"/>
  <c r="AX20" i="13"/>
  <c r="X20" i="13"/>
  <c r="S20" i="13"/>
  <c r="N20" i="13"/>
  <c r="AN19" i="13"/>
  <c r="AI19" i="13"/>
  <c r="AU19" i="13"/>
  <c r="AQ18" i="13"/>
  <c r="AF18" i="13"/>
  <c r="AK18" i="13"/>
  <c r="U18" i="13"/>
  <c r="P18" i="13"/>
  <c r="Z18" i="13"/>
  <c r="A18" i="13"/>
  <c r="R17" i="13"/>
  <c r="M17" i="13"/>
  <c r="W17" i="13"/>
  <c r="AR16" i="13"/>
  <c r="AH16" i="13"/>
  <c r="AM16" i="13"/>
  <c r="E16" i="13"/>
  <c r="H16" i="13"/>
  <c r="AO15" i="13"/>
  <c r="AC15" i="13"/>
  <c r="AE15" i="13"/>
  <c r="AJ15" i="13"/>
  <c r="O15" i="13"/>
  <c r="Y15" i="13"/>
  <c r="T15" i="13"/>
  <c r="AV14" i="13"/>
  <c r="AP13" i="13"/>
  <c r="AB13" i="13"/>
  <c r="AA13" i="13"/>
  <c r="AL13" i="13"/>
  <c r="AG13" i="13"/>
  <c r="V13" i="13"/>
  <c r="Q13" i="13"/>
  <c r="D13" i="13"/>
  <c r="I13" i="13"/>
  <c r="AX12" i="13"/>
  <c r="N12" i="13"/>
  <c r="X12" i="13"/>
  <c r="S12" i="13"/>
  <c r="AI11" i="13"/>
  <c r="AN11" i="13"/>
  <c r="AU11" i="13"/>
  <c r="AQ10" i="13"/>
  <c r="AK10" i="13"/>
  <c r="AF10" i="13"/>
  <c r="Z10" i="13"/>
  <c r="U10" i="13"/>
  <c r="P10" i="13"/>
  <c r="A10" i="13"/>
  <c r="Z22" i="13"/>
  <c r="U22" i="13"/>
  <c r="B12" i="145" s="1"/>
  <c r="P22" i="13"/>
  <c r="M21" i="13"/>
  <c r="R21" i="13"/>
  <c r="W21" i="13"/>
  <c r="AM20" i="13"/>
  <c r="AH20" i="13"/>
  <c r="H20" i="13"/>
  <c r="E20" i="13"/>
  <c r="AE19" i="13"/>
  <c r="AJ19" i="13"/>
  <c r="AP17" i="13"/>
  <c r="AB17" i="13"/>
  <c r="AA17" i="13"/>
  <c r="D17" i="13"/>
  <c r="I17" i="13"/>
  <c r="AX16" i="13"/>
  <c r="AN15" i="13"/>
  <c r="AI15" i="13"/>
  <c r="AU15" i="13"/>
  <c r="AK14" i="13"/>
  <c r="AF14" i="13"/>
  <c r="A14" i="13"/>
  <c r="AR12" i="13"/>
  <c r="AC11" i="13"/>
  <c r="AO11" i="13"/>
  <c r="AV10" i="13"/>
  <c r="AV25" i="13"/>
  <c r="AP24" i="13"/>
  <c r="D11" i="146" s="1"/>
  <c r="AA24" i="13"/>
  <c r="AB24" i="13"/>
  <c r="D9" i="146" s="1"/>
  <c r="AG24" i="13"/>
  <c r="AL24" i="13"/>
  <c r="D17" i="145" s="1"/>
  <c r="V24" i="13"/>
  <c r="D13" i="145" s="1"/>
  <c r="Q24" i="13"/>
  <c r="I24" i="13"/>
  <c r="D7" i="145" s="1"/>
  <c r="D24" i="13"/>
  <c r="AX23" i="13"/>
  <c r="N23" i="13"/>
  <c r="S23" i="13"/>
  <c r="C10" i="145" s="1"/>
  <c r="X23" i="13"/>
  <c r="AN22" i="13"/>
  <c r="B19" i="145" s="1"/>
  <c r="AI22" i="13"/>
  <c r="AU22" i="13"/>
  <c r="AQ21" i="13"/>
  <c r="AF21" i="13"/>
  <c r="AK21" i="13"/>
  <c r="Z21" i="13"/>
  <c r="U21" i="13"/>
  <c r="P21" i="13"/>
  <c r="A21" i="13"/>
  <c r="W20" i="13"/>
  <c r="M20" i="13"/>
  <c r="R20" i="13"/>
  <c r="AR19" i="13"/>
  <c r="AM19" i="13"/>
  <c r="AH19" i="13"/>
  <c r="H19" i="13"/>
  <c r="E19" i="13"/>
  <c r="AC18" i="13"/>
  <c r="AO18" i="13"/>
  <c r="AE18" i="13"/>
  <c r="AJ18" i="13"/>
  <c r="T18" i="13"/>
  <c r="Y18" i="13"/>
  <c r="O18" i="13"/>
  <c r="AV17" i="13"/>
  <c r="AB16" i="13"/>
  <c r="AA16" i="13"/>
  <c r="AP16" i="13"/>
  <c r="AG16" i="13"/>
  <c r="AL16" i="13"/>
  <c r="Q16" i="13"/>
  <c r="V16" i="13"/>
  <c r="I16" i="13"/>
  <c r="D16" i="13"/>
  <c r="AX15" i="13"/>
  <c r="N15" i="13"/>
  <c r="X15" i="13"/>
  <c r="S15" i="13"/>
  <c r="AI14" i="13"/>
  <c r="AN14" i="13"/>
  <c r="AU14" i="13"/>
  <c r="AQ13" i="13"/>
  <c r="AK13" i="13"/>
  <c r="AF13" i="13"/>
  <c r="P13" i="13"/>
  <c r="U13" i="13"/>
  <c r="Z13" i="13"/>
  <c r="A13" i="13"/>
  <c r="W12" i="13"/>
  <c r="R12" i="13"/>
  <c r="M12" i="13"/>
  <c r="AR11" i="13"/>
  <c r="AH11" i="13"/>
  <c r="AM11" i="13"/>
  <c r="E11" i="13"/>
  <c r="H11" i="13"/>
  <c r="AC10" i="13"/>
  <c r="AO10" i="13"/>
  <c r="AE10" i="13"/>
  <c r="AJ10" i="13"/>
  <c r="Y10" i="13"/>
  <c r="O10" i="13"/>
  <c r="T10" i="13"/>
  <c r="AL25" i="13"/>
  <c r="AG25" i="13"/>
  <c r="A22" i="13"/>
  <c r="AG17" i="13"/>
  <c r="AL17" i="13"/>
  <c r="AN25" i="13"/>
  <c r="AI25" i="13"/>
  <c r="AU25" i="13"/>
  <c r="AQ24" i="13"/>
  <c r="D12" i="146" s="1"/>
  <c r="AK24" i="13"/>
  <c r="D16" i="145" s="1"/>
  <c r="AF24" i="13"/>
  <c r="Z24" i="13"/>
  <c r="P24" i="13"/>
  <c r="U24" i="13"/>
  <c r="D12" i="145" s="1"/>
  <c r="A24" i="13"/>
  <c r="R23" i="13"/>
  <c r="C9" i="145" s="1"/>
  <c r="W23" i="13"/>
  <c r="M23" i="13"/>
  <c r="AR22" i="13"/>
  <c r="B14" i="146" s="1"/>
  <c r="AH22" i="13"/>
  <c r="AM22" i="13"/>
  <c r="B18" i="145" s="1"/>
  <c r="E22" i="13"/>
  <c r="H22" i="13"/>
  <c r="B6" i="145" s="1"/>
  <c r="AO21" i="13"/>
  <c r="AC21" i="13"/>
  <c r="AJ21" i="13"/>
  <c r="AE21" i="13"/>
  <c r="Y21" i="13"/>
  <c r="O21" i="13"/>
  <c r="T21" i="13"/>
  <c r="AV20" i="13"/>
  <c r="AA19" i="13"/>
  <c r="AB19" i="13"/>
  <c r="AP19" i="13"/>
  <c r="AL19" i="13"/>
  <c r="AG19" i="13"/>
  <c r="V19" i="13"/>
  <c r="Q19" i="13"/>
  <c r="I19" i="13"/>
  <c r="D19" i="13"/>
  <c r="AX18" i="13"/>
  <c r="S18" i="13"/>
  <c r="N18" i="13"/>
  <c r="X18" i="13"/>
  <c r="AN17" i="13"/>
  <c r="AI17" i="13"/>
  <c r="AU17" i="13"/>
  <c r="AQ16" i="13"/>
  <c r="AK16" i="13"/>
  <c r="AF16" i="13"/>
  <c r="Z16" i="13"/>
  <c r="P16" i="13"/>
  <c r="U16" i="13"/>
  <c r="A16" i="13"/>
  <c r="W15" i="13"/>
  <c r="M15" i="13"/>
  <c r="R15" i="13"/>
  <c r="AR14" i="13"/>
  <c r="AM14" i="13"/>
  <c r="AH14" i="13"/>
  <c r="E14" i="13"/>
  <c r="H14" i="13"/>
  <c r="AO13" i="13"/>
  <c r="AC13" i="13"/>
  <c r="AE13" i="13"/>
  <c r="AJ13" i="13"/>
  <c r="T13" i="13"/>
  <c r="Y13" i="13"/>
  <c r="O13" i="13"/>
  <c r="AV12" i="13"/>
  <c r="AB11" i="13"/>
  <c r="AA11" i="13"/>
  <c r="AP11" i="13"/>
  <c r="AL11" i="13"/>
  <c r="AG11" i="13"/>
  <c r="V11" i="13"/>
  <c r="Q11" i="13"/>
  <c r="I11" i="13"/>
  <c r="D11" i="13"/>
  <c r="AX10" i="13"/>
  <c r="S10" i="13"/>
  <c r="X10" i="13"/>
  <c r="N10" i="13"/>
  <c r="AX24" i="13"/>
  <c r="AF22" i="13"/>
  <c r="AK22" i="13"/>
  <c r="B16" i="145" s="1"/>
  <c r="AR25" i="13"/>
  <c r="AM25" i="13"/>
  <c r="AH25" i="13"/>
  <c r="H25" i="13"/>
  <c r="E25" i="13"/>
  <c r="AO24" i="13"/>
  <c r="D10" i="146" s="1"/>
  <c r="AC24" i="13"/>
  <c r="D8" i="146" s="1"/>
  <c r="AJ24" i="13"/>
  <c r="D15" i="145" s="1"/>
  <c r="AE24" i="13"/>
  <c r="O24" i="13"/>
  <c r="T24" i="13"/>
  <c r="D11" i="145" s="1"/>
  <c r="Y24" i="13"/>
  <c r="AV23" i="13"/>
  <c r="AB22" i="13"/>
  <c r="B9" i="146" s="1"/>
  <c r="AP22" i="13"/>
  <c r="B11" i="146" s="1"/>
  <c r="AA22" i="13"/>
  <c r="AG22" i="13"/>
  <c r="AL22" i="13"/>
  <c r="B17" i="145" s="1"/>
  <c r="V22" i="13"/>
  <c r="B13" i="145" s="1"/>
  <c r="Q22" i="13"/>
  <c r="I22" i="13"/>
  <c r="B7" i="145" s="1"/>
  <c r="D22" i="13"/>
  <c r="AX21" i="13"/>
  <c r="N21" i="13"/>
  <c r="S21" i="13"/>
  <c r="X21" i="13"/>
  <c r="AN20" i="13"/>
  <c r="AI20" i="13"/>
  <c r="AU20" i="13"/>
  <c r="AQ19" i="13"/>
  <c r="AK19" i="13"/>
  <c r="AF19" i="13"/>
  <c r="P19" i="13"/>
  <c r="U19" i="13"/>
  <c r="Z19" i="13"/>
  <c r="A19" i="13"/>
  <c r="M18" i="13"/>
  <c r="R18" i="13"/>
  <c r="W18" i="13"/>
  <c r="AR17" i="13"/>
  <c r="AM17" i="13"/>
  <c r="AH17" i="13"/>
  <c r="E17" i="13"/>
  <c r="H17" i="13"/>
  <c r="AO16" i="13"/>
  <c r="AC16" i="13"/>
  <c r="AE16" i="13"/>
  <c r="AJ16" i="13"/>
  <c r="T16" i="13"/>
  <c r="O16" i="13"/>
  <c r="Y16" i="13"/>
  <c r="AV15" i="13"/>
  <c r="AP14" i="13"/>
  <c r="AA14" i="13"/>
  <c r="AB14" i="13"/>
  <c r="AG14" i="13"/>
  <c r="AL14" i="13"/>
  <c r="Q14" i="13"/>
  <c r="V14" i="13"/>
  <c r="I14" i="13"/>
  <c r="D14" i="13"/>
  <c r="AX13" i="13"/>
  <c r="N13" i="13"/>
  <c r="S13" i="13"/>
  <c r="X13" i="13"/>
  <c r="AI12" i="13"/>
  <c r="AN12" i="13"/>
  <c r="AU12" i="13"/>
  <c r="AQ11" i="13"/>
  <c r="AF11" i="13"/>
  <c r="AK11" i="13"/>
  <c r="P11" i="13"/>
  <c r="U11" i="13"/>
  <c r="Z11" i="13"/>
  <c r="A11" i="13"/>
  <c r="M10" i="13"/>
  <c r="R10" i="13"/>
  <c r="W10" i="13"/>
  <c r="W28" i="13" l="1"/>
  <c r="W29" i="13"/>
  <c r="N29" i="13"/>
  <c r="N28" i="13"/>
  <c r="AO29" i="13"/>
  <c r="AO28" i="13"/>
  <c r="AQ29" i="13"/>
  <c r="AQ28" i="13"/>
  <c r="R29" i="13"/>
  <c r="R28" i="13"/>
  <c r="X29" i="13"/>
  <c r="X28" i="13"/>
  <c r="AC29" i="13"/>
  <c r="AC28" i="13"/>
  <c r="P29" i="13"/>
  <c r="P28" i="13"/>
  <c r="AG29" i="13"/>
  <c r="AG28" i="13"/>
  <c r="AI29" i="13"/>
  <c r="AI28" i="13"/>
  <c r="M29" i="13"/>
  <c r="M28" i="13"/>
  <c r="S28" i="13"/>
  <c r="S29" i="13"/>
  <c r="U28" i="13"/>
  <c r="U29" i="13"/>
  <c r="AL28" i="13"/>
  <c r="AL29" i="13"/>
  <c r="AH29" i="13"/>
  <c r="AH28" i="13"/>
  <c r="AN29" i="13"/>
  <c r="AN28" i="13"/>
  <c r="B6" i="146"/>
  <c r="B5" i="145"/>
  <c r="T28" i="13"/>
  <c r="T29" i="13"/>
  <c r="Z28" i="13"/>
  <c r="Z29" i="13"/>
  <c r="D29" i="13"/>
  <c r="D28" i="13"/>
  <c r="AA29" i="13"/>
  <c r="AA28" i="13"/>
  <c r="AM29" i="13"/>
  <c r="AM28" i="13"/>
  <c r="O28" i="13"/>
  <c r="O29" i="13"/>
  <c r="AF29" i="13"/>
  <c r="AF28" i="13"/>
  <c r="I28" i="13"/>
  <c r="I29" i="13"/>
  <c r="AP29" i="13"/>
  <c r="AP28" i="13"/>
  <c r="AR29" i="13"/>
  <c r="AR28" i="13"/>
  <c r="Y28" i="13"/>
  <c r="Y29" i="13"/>
  <c r="AK28" i="13"/>
  <c r="AK29" i="13"/>
  <c r="Q29" i="13"/>
  <c r="Q28" i="13"/>
  <c r="AB29" i="13"/>
  <c r="AB28" i="13"/>
  <c r="AU29" i="13"/>
  <c r="AU28" i="13"/>
  <c r="D5" i="145"/>
  <c r="D6" i="146"/>
  <c r="AJ28" i="13"/>
  <c r="AJ29" i="13"/>
  <c r="AV29" i="13"/>
  <c r="AV28" i="13"/>
  <c r="V29" i="13"/>
  <c r="V28" i="13"/>
  <c r="H28" i="13"/>
  <c r="H29" i="13"/>
  <c r="AE29" i="13"/>
  <c r="AE28" i="13"/>
  <c r="C6" i="146"/>
  <c r="C5" i="145"/>
  <c r="E29" i="13"/>
  <c r="E28" i="13"/>
  <c r="AX29" i="13"/>
  <c r="AX28" i="13"/>
  <c r="AW25" i="13"/>
  <c r="AT25" i="13"/>
  <c r="AT18" i="13"/>
  <c r="AW18" i="13"/>
  <c r="AS19" i="13"/>
  <c r="AT15" i="13"/>
  <c r="AW15" i="13"/>
  <c r="AS16" i="13"/>
  <c r="AT22" i="13"/>
  <c r="AW22" i="13"/>
  <c r="AS12" i="13"/>
  <c r="AT13" i="13"/>
  <c r="AW13" i="13"/>
  <c r="AZ14" i="13"/>
  <c r="AY14" i="13"/>
  <c r="AZ19" i="13"/>
  <c r="AY19" i="13"/>
  <c r="AS13" i="13"/>
  <c r="AZ23" i="13"/>
  <c r="C16" i="146" s="1"/>
  <c r="AY23" i="13"/>
  <c r="AT11" i="13"/>
  <c r="AW11" i="13"/>
  <c r="AS20" i="13"/>
  <c r="AS14" i="13"/>
  <c r="AZ16" i="13"/>
  <c r="AY16" i="13"/>
  <c r="AT16" i="13"/>
  <c r="AW16" i="13"/>
  <c r="AS10" i="13"/>
  <c r="AZ22" i="13"/>
  <c r="B16" i="146" s="1"/>
  <c r="AY22" i="13"/>
  <c r="AS11" i="13"/>
  <c r="AZ10" i="13"/>
  <c r="AY10" i="13"/>
  <c r="AZ18" i="13"/>
  <c r="AY18" i="13"/>
  <c r="AZ15" i="13"/>
  <c r="AY15" i="13"/>
  <c r="AS22" i="13"/>
  <c r="B15" i="146" s="1"/>
  <c r="AZ11" i="13"/>
  <c r="AY11" i="13"/>
  <c r="AT23" i="13"/>
  <c r="AW23" i="13"/>
  <c r="AZ24" i="13"/>
  <c r="D16" i="146" s="1"/>
  <c r="AY24" i="13"/>
  <c r="AT12" i="13"/>
  <c r="AW12" i="13"/>
  <c r="AZ13" i="13"/>
  <c r="AY13" i="13"/>
  <c r="AZ21" i="13"/>
  <c r="AY21" i="13"/>
  <c r="AS18" i="13"/>
  <c r="AT19" i="13"/>
  <c r="AW19" i="13"/>
  <c r="AZ20" i="13"/>
  <c r="AY20" i="13"/>
  <c r="AT20" i="13"/>
  <c r="AW20" i="13"/>
  <c r="AS21" i="13"/>
  <c r="AZ25" i="13"/>
  <c r="AY25" i="13"/>
  <c r="AT14" i="13"/>
  <c r="AW14" i="13"/>
  <c r="AS15" i="13"/>
  <c r="AZ17" i="13"/>
  <c r="AY17" i="13"/>
  <c r="AT21" i="13"/>
  <c r="AW21" i="13"/>
  <c r="AT24" i="13"/>
  <c r="AW24" i="13"/>
  <c r="AT10" i="13"/>
  <c r="AW10" i="13"/>
  <c r="AS24" i="13"/>
  <c r="D15" i="146" s="1"/>
  <c r="AS25" i="13"/>
  <c r="AT17" i="13"/>
  <c r="AW17" i="13"/>
  <c r="AS23" i="13"/>
  <c r="C15" i="146" s="1"/>
  <c r="AS17" i="13"/>
  <c r="AZ12" i="13"/>
  <c r="AY12" i="13"/>
  <c r="AY29" i="13" l="1"/>
  <c r="AY28" i="13"/>
  <c r="AZ29" i="13"/>
  <c r="AZ28" i="13"/>
  <c r="AT29" i="13"/>
  <c r="AT28" i="13"/>
  <c r="AS29" i="13"/>
  <c r="AS28" i="13"/>
  <c r="AW29" i="13"/>
  <c r="AW28" i="13"/>
</calcChain>
</file>

<file path=xl/sharedStrings.xml><?xml version="1.0" encoding="utf-8"?>
<sst xmlns="http://schemas.openxmlformats.org/spreadsheetml/2006/main" count="246" uniqueCount="137">
  <si>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</si>
  <si>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</si>
  <si>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</si>
  <si>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</si>
  <si>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</si>
  <si>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</si>
  <si>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</si>
  <si>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</si>
  <si>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</si>
  <si>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</si>
  <si>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</si>
  <si>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</si>
  <si>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</si>
  <si>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</si>
  <si>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</si>
  <si>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</si>
  <si>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</si>
  <si>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</si>
  <si>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</si>
  <si>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</si>
  <si>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</si>
  <si>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</si>
  <si>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</si>
  <si>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</si>
  <si>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</si>
  <si>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</si>
  <si>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</si>
  <si>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</si>
  <si>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</si>
  <si>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</si>
  <si>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</si>
  <si>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</si>
  <si>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</si>
  <si>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</si>
  <si>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</si>
  <si>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</si>
  <si>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</si>
  <si>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</si>
  <si>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</si>
  <si>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</si>
  <si>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</si>
  <si>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</si>
  <si>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</si>
  <si>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</si>
  <si>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</si>
  <si>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</si>
  <si>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</si>
  <si>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</si>
  <si>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Mercato del lavoro</t>
  </si>
  <si>
    <t>Tasso di variazione</t>
  </si>
  <si>
    <t>min</t>
  </si>
  <si>
    <t>MAX</t>
  </si>
  <si>
    <t xml:space="preserve">Mercato del lavoro </t>
  </si>
  <si>
    <t>Tasso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</si>
  <si>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</si>
  <si>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</si>
  <si>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</si>
  <si>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</si>
  <si>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</si>
  <si>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</si>
  <si>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</si>
  <si>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</si>
  <si>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</si>
  <si>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</si>
  <si>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>anni grafici internazionali</t>
  </si>
  <si>
    <t>rapporto di previsione - scenari per le economie locali - prometeia</t>
  </si>
  <si>
    <t>database tabelle e grafici</t>
  </si>
  <si>
    <t>2013</t>
  </si>
  <si>
    <t>2014</t>
  </si>
  <si>
    <t>2015</t>
  </si>
  <si>
    <t>2016</t>
  </si>
  <si>
    <t>2017</t>
  </si>
  <si>
    <t xml:space="preserve">  Importazioni di beni (1)</t>
  </si>
  <si>
    <t xml:space="preserve">  Esportazioni di beni (1)</t>
  </si>
  <si>
    <t>pc</t>
  </si>
  <si>
    <t>Analisi trimestrali congiunturali</t>
  </si>
  <si>
    <t>Congiuntura industriale</t>
  </si>
  <si>
    <t>Congiuntura dell'artigianato</t>
  </si>
  <si>
    <t>Congiuntura del commercio al dettaglio</t>
  </si>
  <si>
    <t>Congiuntura delle costruzioni</t>
  </si>
  <si>
    <t>Volume d'affari e produzione aggregati e per classi dimensionali delle imprese.</t>
  </si>
  <si>
    <t>Demografia delle imprese - Movimprese</t>
  </si>
  <si>
    <t>Demografia delle imprese - Imprenditoria estera</t>
  </si>
  <si>
    <t>Demografia delle imprese - Imprenditoria femminile</t>
  </si>
  <si>
    <t>Demografia delle imprese - Imprenditoria giovanile</t>
  </si>
  <si>
    <t>Esportazioni regionali</t>
  </si>
  <si>
    <t>L'andamento delle esportazioni emiliano-romagnole sulla base dei dati Istat.</t>
  </si>
  <si>
    <t>Scenario di previsione Emilia-Romagna</t>
  </si>
  <si>
    <t>Analisi semestrali e annuali</t>
  </si>
  <si>
    <t>Rapporto sull'economia regionale</t>
  </si>
  <si>
    <t>Banche dati</t>
  </si>
  <si>
    <t>Banca dati on-line di Unioncamere Emilia-Romagna</t>
  </si>
  <si>
    <t>Le previsioni macroeconomiche regionali a medio termine. Prometeia.</t>
  </si>
  <si>
    <t>Stato e andamento delle imprese estere, per forma giuridica e settore di attività.</t>
  </si>
  <si>
    <t>Stato e andamento delle imprese femminili, per forma giuridica e settore di attività.</t>
  </si>
  <si>
    <t>La demografia delle imprese, aggregata e per forma giuridica e settore di attività.</t>
  </si>
  <si>
    <t>Stato e andamento delle imprese giovanili, per forma giuridica e settore di attività.</t>
  </si>
  <si>
    <t>Aggiornamento annuale : Prometeia aggiorna a gennaio gli anni allora anch'io : aggiorna il riferimento di riga nella prima riga (46 sostituzioni) | trascina in basso</t>
  </si>
  <si>
    <t>riferimento</t>
  </si>
  <si>
    <t>riga</t>
  </si>
  <si>
    <t>Reddito disp. di famiglie (2)</t>
  </si>
  <si>
    <t>valore aggiunto totale per abitante (migliaia di euro a valori concatenati)</t>
  </si>
  <si>
    <t>valore aggiunto per abitante (milioni di euro, valori correnti)</t>
  </si>
  <si>
    <t>tasso di variazione del valore aggiunto totale ai prezzi base per occupato (milioni di euro, valori concatenati, anno di riferimento 2010)</t>
  </si>
  <si>
    <t>valore aggiunto totale ai prezzi base per occupato (milioni di euro, valori concatenati, anno di riferimento 2010)</t>
  </si>
  <si>
    <t>Unioncamere Emilia-Romagna distribuisce dati statistici attraverso banche dati on line e produce e diffonde analisi economiche. Ecco le principali risorse che distribuiamo on line</t>
  </si>
  <si>
    <t>In sintesi la situazione della congiuntura dell'economia regionale.</t>
  </si>
  <si>
    <t>https://www.ucer.camcom.it/studi-ricerche/analisi/scecoer</t>
  </si>
  <si>
    <t>Fatturato, esportazioni, produzione, ordini per settori e dimensione delle imprese.</t>
  </si>
  <si>
    <t>Fatturato, esportazioni, produzione, ordini dell'artigianato.</t>
  </si>
  <si>
    <t>Vendite e giacenze per settori e classi dimensionali delle imprese.</t>
  </si>
  <si>
    <t>A fine dicembre, l'andamento dettagliato dell'anno, le previsioni e approfondimenti.</t>
  </si>
  <si>
    <t>Free e aggiornati dati nazionali, regionali e provinciali su congiuntura economica, demografia delel imprese e altro ancora</t>
  </si>
  <si>
    <t>La situazione congiunturale dell'economia dell'Emilia-Romagna</t>
  </si>
  <si>
    <t>https://www.ucer.camcom.it/studi-ricerche/analisi/os-congiuntura</t>
  </si>
  <si>
    <t>https://www.ucer.camcom.it/studi-ricerche/analisi/os-congiuntura-artigianato</t>
  </si>
  <si>
    <t>https://www.ucer.camcom.it/studi-ricerche/analisi/os-congiuntura-commercio</t>
  </si>
  <si>
    <t>https://www.ucer.camcom.it/studi-ricerche/analisi/os-congiuntura-costruzioni</t>
  </si>
  <si>
    <t>https://www.ucer.camcom.it/studi-ricerche/analisi/demografia-imprese</t>
  </si>
  <si>
    <t>https://www.ucer.camcom.it/studi-ricerche/analisi/imprenditoria-estera</t>
  </si>
  <si>
    <t>https://www.ucer.camcom.it/studi-ricerche/analisi/imprenditoria-femminile</t>
  </si>
  <si>
    <t>https://www.ucer.camcom.it/studi-ricerche/analisi/imprenditoria-giovanile</t>
  </si>
  <si>
    <t>Addetti delle localizzazioni di impresa</t>
  </si>
  <si>
    <t>L'andamento degli addetti delle localizzazioni di impresa sulla base dei dati Inps.</t>
  </si>
  <si>
    <t>https://www.ucer.camcom.it/studi-ricerche/analisi/addetti-localizzazioni/</t>
  </si>
  <si>
    <t>https://www.ucer.camcom.it/studi-ricerche/analisi/esportazioni-regionali</t>
  </si>
  <si>
    <t>https://www.ucer.camcom.it/studi-ricerche/analisi/scenario-previsione</t>
  </si>
  <si>
    <t>https://www.ucer.camcom.it/studi-ricerche/analisi/rapporto-economia-regionale</t>
  </si>
  <si>
    <t>https://www.ucer.camcom.it/studi-ricerche/dati/bd</t>
  </si>
  <si>
    <t>anni grafici regionali</t>
  </si>
  <si>
    <t>Consumi delle famiglie</t>
  </si>
  <si>
    <t xml:space="preserve">Consumi delle AAPP e delle ISP  </t>
  </si>
  <si>
    <t>Importazioni di beni</t>
  </si>
  <si>
    <t>Esportazioni di beni</t>
  </si>
  <si>
    <t>Valore aggiunto ai prezzi base</t>
  </si>
  <si>
    <t>Reddito disponibile delle famiglie (2)</t>
  </si>
  <si>
    <t>Modena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</si>
</sst>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mmmm\ yyyy"/>
    <numFmt numFmtId="166" formatCode="0.0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8"/>
      <color rgb="FFFF0000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8"/>
      <color rgb="FFCC00CC"/>
      <name val="Arial"/>
      <family val="2"/>
    </font>
    <font>
      <sz val="14"/>
      <color theme="1" tint="0.499984740745262"/>
      <name val="Arial"/>
      <family val="2"/>
    </font>
    <font>
      <sz val="36"/>
      <color rgb="FFC00000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Arial"/>
      <family val="2"/>
    </font>
    <font>
      <sz val="28"/>
      <color theme="1" tint="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0" fillId="0" borderId="0" xfId="0" applyFont="1"/>
    <xf numFmtId="0" fontId="7" fillId="0" borderId="3" xfId="0" applyFont="1" applyBorder="1"/>
    <xf numFmtId="0" fontId="7" fillId="0" borderId="2" xfId="0" applyFont="1" applyBorder="1"/>
    <xf numFmtId="0" fontId="8" fillId="0" borderId="0" xfId="0" quotePrefix="1" applyFont="1"/>
    <xf numFmtId="0" fontId="9" fillId="0" borderId="0" xfId="0" applyFont="1"/>
    <xf numFmtId="0" fontId="8" fillId="0" borderId="0" xfId="0" applyFont="1"/>
    <xf numFmtId="0" fontId="10" fillId="0" borderId="0" xfId="0" applyFont="1"/>
    <xf numFmtId="0" fontId="11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0" borderId="0" xfId="0" applyNumberFormat="1" applyFont="1"/>
    <xf numFmtId="166" fontId="0" fillId="3" borderId="0" xfId="0" applyNumberFormat="1" applyFont="1" applyFill="1"/>
    <xf numFmtId="166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2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6" fontId="0" fillId="5" borderId="0" xfId="0" applyNumberFormat="1" applyFill="1"/>
    <xf numFmtId="164" fontId="0" fillId="0" borderId="0" xfId="0" applyNumberFormat="1"/>
    <xf numFmtId="0" fontId="13" fillId="0" borderId="0" xfId="0" applyFont="1"/>
    <xf numFmtId="0" fontId="0" fillId="11" borderId="0" xfId="0" applyFill="1"/>
    <xf numFmtId="0" fontId="7" fillId="0" borderId="0" xfId="0" applyFont="1"/>
    <xf numFmtId="164" fontId="7" fillId="0" borderId="0" xfId="0" applyNumberFormat="1" applyFont="1"/>
    <xf numFmtId="1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3" borderId="0" xfId="0" applyFont="1" applyFill="1"/>
    <xf numFmtId="164" fontId="7" fillId="3" borderId="0" xfId="0" applyNumberFormat="1" applyFont="1" applyFill="1"/>
    <xf numFmtId="166" fontId="0" fillId="0" borderId="0" xfId="0" applyNumberFormat="1" applyFill="1"/>
    <xf numFmtId="166" fontId="0" fillId="0" borderId="0" xfId="0" applyNumberFormat="1"/>
    <xf numFmtId="1" fontId="0" fillId="0" borderId="0" xfId="0" applyNumberFormat="1" applyAlignment="1">
      <alignment horizontal="right"/>
    </xf>
    <xf numFmtId="0" fontId="15" fillId="0" borderId="0" xfId="0" applyFont="1"/>
    <xf numFmtId="165" fontId="1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8" fillId="0" borderId="0" xfId="5" applyFont="1"/>
    <xf numFmtId="0" fontId="3" fillId="0" borderId="0" xfId="5"/>
    <xf numFmtId="0" fontId="8" fillId="0" borderId="0" xfId="5" applyFont="1" applyAlignment="1">
      <alignment vertical="center" wrapText="1"/>
    </xf>
    <xf numFmtId="0" fontId="18" fillId="0" borderId="0" xfId="5" applyFont="1" applyAlignment="1">
      <alignment wrapText="1"/>
    </xf>
    <xf numFmtId="0" fontId="8" fillId="0" borderId="0" xfId="5" applyFont="1" applyAlignment="1">
      <alignment wrapText="1"/>
    </xf>
    <xf numFmtId="0" fontId="19" fillId="0" borderId="0" xfId="5" applyFont="1" applyAlignment="1">
      <alignment wrapText="1"/>
    </xf>
    <xf numFmtId="0" fontId="8" fillId="3" borderId="0" xfId="5" applyFont="1" applyFill="1" applyAlignment="1">
      <alignment wrapText="1"/>
    </xf>
    <xf numFmtId="0" fontId="20" fillId="3" borderId="0" xfId="2" applyFont="1" applyFill="1" applyAlignment="1" applyProtection="1">
      <alignment vertical="center"/>
    </xf>
    <xf numFmtId="0" fontId="20" fillId="3" borderId="0" xfId="3" applyFont="1" applyFill="1" applyAlignment="1" applyProtection="1">
      <alignment vertical="center"/>
    </xf>
    <xf numFmtId="0" fontId="3" fillId="3" borderId="0" xfId="5" applyFill="1"/>
    <xf numFmtId="0" fontId="21" fillId="0" borderId="0" xfId="0" applyFont="1"/>
    <xf numFmtId="1" fontId="7" fillId="0" borderId="2" xfId="0" applyNumberFormat="1" applyFont="1" applyBorder="1"/>
    <xf numFmtId="0" fontId="0" fillId="0" borderId="2" xfId="0" applyBorder="1"/>
    <xf numFmtId="0" fontId="0" fillId="0" borderId="0" xfId="0" quotePrefix="1"/>
    <xf numFmtId="0" fontId="14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3" borderId="0" xfId="0" applyFont="1" applyFill="1" applyAlignment="1">
      <alignment horizontal="center"/>
    </xf>
    <xf numFmtId="0" fontId="2" fillId="0" borderId="3" xfId="0" applyFont="1" applyBorder="1"/>
    <xf numFmtId="0" fontId="22" fillId="0" borderId="0" xfId="0" applyFont="1"/>
    <xf numFmtId="0" fontId="2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7">
    <cellStyle name="Collegamento ipertestuale" xfId="1" builtinId="8"/>
    <cellStyle name="Collegamento ipertestuale 2" xfId="2"/>
    <cellStyle name="Collegamento ipertestuale 2 2" xfId="3"/>
    <cellStyle name="Collegamento ipertestuale 3" xfId="6"/>
    <cellStyle name="Normale" xfId="0" builtinId="0"/>
    <cellStyle name="Normale 2" xfId="4"/>
    <cellStyle name="Normal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220224"/>
        <c:axId val="474956928"/>
      </c:barChart>
      <c:dateAx>
        <c:axId val="3912202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956928"/>
        <c:crosses val="autoZero"/>
        <c:auto val="0"/>
        <c:lblOffset val="300"/>
        <c:baseTimeUnit val="days"/>
      </c:dateAx>
      <c:valAx>
        <c:axId val="47495692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220224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FB-433D-8878-50A84309C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043456"/>
        <c:axId val="49495763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BFB-433D-8878-50A84309C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043456"/>
        <c:axId val="494957632"/>
      </c:lineChart>
      <c:dateAx>
        <c:axId val="39304345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4957632"/>
        <c:crosses val="autoZero"/>
        <c:auto val="0"/>
        <c:lblOffset val="300"/>
        <c:baseTimeUnit val="days"/>
      </c:dateAx>
      <c:valAx>
        <c:axId val="49495763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04345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B5-4560-80D8-FFBDC3F13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188352"/>
        <c:axId val="49495993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B5-4560-80D8-FFBDC3F13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188352"/>
        <c:axId val="494959936"/>
      </c:lineChart>
      <c:dateAx>
        <c:axId val="3931883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4959936"/>
        <c:crosses val="autoZero"/>
        <c:auto val="0"/>
        <c:lblOffset val="300"/>
        <c:baseTimeUnit val="days"/>
      </c:dateAx>
      <c:valAx>
        <c:axId val="49495993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18835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EF-4431-94C7-66F6AAB91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188864"/>
        <c:axId val="50209760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1EF-4431-94C7-66F6AAB91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188864"/>
        <c:axId val="502097600"/>
      </c:lineChart>
      <c:dateAx>
        <c:axId val="3931888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2097600"/>
        <c:crosses val="autoZero"/>
        <c:auto val="0"/>
        <c:lblOffset val="300"/>
        <c:baseTimeUnit val="days"/>
      </c:dateAx>
      <c:valAx>
        <c:axId val="50209760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18886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CD-4829-B05A-A5A8FA009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190912"/>
        <c:axId val="50209990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FCD-4829-B05A-A5A8FA009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190912"/>
        <c:axId val="502099904"/>
      </c:lineChart>
      <c:dateAx>
        <c:axId val="3931909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2099904"/>
        <c:crosses val="autoZero"/>
        <c:auto val="0"/>
        <c:lblOffset val="300"/>
        <c:baseTimeUnit val="days"/>
      </c:dateAx>
      <c:valAx>
        <c:axId val="50209990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19091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F0-4A5D-9F9B-4C7ADCD52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643520"/>
        <c:axId val="50210220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BF0-4A5D-9F9B-4C7ADCD52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643520"/>
        <c:axId val="502102208"/>
      </c:lineChart>
      <c:dateAx>
        <c:axId val="3936435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2102208"/>
        <c:crosses val="autoZero"/>
        <c:auto val="0"/>
        <c:lblOffset val="300"/>
        <c:baseTimeUnit val="days"/>
      </c:dateAx>
      <c:valAx>
        <c:axId val="50210220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64352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43-4554-8A0D-315124D829CA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B43-4554-8A0D-315124D829CA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B43-4554-8A0D-315124D82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93922048"/>
        <c:axId val="507085376"/>
      </c:barChart>
      <c:catAx>
        <c:axId val="393922048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7085376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507085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39392204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9F-4777-904F-C7210E21948B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89F-4777-904F-C7210E21948B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9F-4777-904F-C7210E21948B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89F-4777-904F-C7210E21948B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89F-4777-904F-C7210E21948B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89F-4777-904F-C7210E219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93924096"/>
        <c:axId val="507087680"/>
      </c:barChart>
      <c:catAx>
        <c:axId val="393924096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7087680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507087680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39392409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6C-4F24-BBEE-9CC8DC7E888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6C-4F24-BBEE-9CC8DC7E888D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6C-4F24-BBEE-9CC8DC7E888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66C-4F24-BBEE-9CC8DC7E888D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66C-4F24-BBEE-9CC8DC7E888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66C-4F24-BBEE-9CC8DC7E8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94171904"/>
        <c:axId val="507089984"/>
      </c:barChart>
      <c:catAx>
        <c:axId val="394171904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7089984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507089984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39417190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B7-4D24-ADC7-095412F17281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B7-4D24-ADC7-095412F17281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B7-4D24-ADC7-095412F1728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4B7-4D24-ADC7-095412F17281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4B7-4D24-ADC7-095412F17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4640384"/>
        <c:axId val="525352960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B7-4D24-ADC7-095412F1728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4B7-4D24-ADC7-095412F17281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B7-4D24-ADC7-095412F1728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A4B7-4D24-ADC7-095412F17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639872"/>
        <c:axId val="507092288"/>
      </c:lineChart>
      <c:catAx>
        <c:axId val="39463987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7092288"/>
        <c:crossesAt val="100"/>
        <c:auto val="1"/>
        <c:lblAlgn val="ctr"/>
        <c:lblOffset val="200"/>
        <c:noMultiLvlLbl val="0"/>
      </c:catAx>
      <c:valAx>
        <c:axId val="507092288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639872"/>
        <c:crosses val="autoZero"/>
        <c:crossBetween val="between"/>
      </c:valAx>
      <c:catAx>
        <c:axId val="3946403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525352960"/>
        <c:crossesAt val="0"/>
        <c:auto val="1"/>
        <c:lblAlgn val="ctr"/>
        <c:lblOffset val="100"/>
        <c:noMultiLvlLbl val="0"/>
      </c:catAx>
      <c:valAx>
        <c:axId val="52535296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640384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0E-42B9-B792-5E482FA6CE62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70E-42B9-B792-5E482FA6CE62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70E-42B9-B792-5E482FA6C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4862080"/>
        <c:axId val="525355264"/>
      </c:barChart>
      <c:catAx>
        <c:axId val="39486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5355264"/>
        <c:crosses val="autoZero"/>
        <c:auto val="1"/>
        <c:lblAlgn val="ctr"/>
        <c:lblOffset val="100"/>
        <c:noMultiLvlLbl val="0"/>
      </c:catAx>
      <c:valAx>
        <c:axId val="52535526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86208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718400"/>
        <c:axId val="47495865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718400"/>
        <c:axId val="474958656"/>
      </c:lineChart>
      <c:dateAx>
        <c:axId val="3917184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958656"/>
        <c:crosses val="autoZero"/>
        <c:auto val="0"/>
        <c:lblOffset val="300"/>
        <c:baseTimeUnit val="days"/>
      </c:dateAx>
      <c:valAx>
        <c:axId val="47495865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71840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5170792499858"/>
          <c:y val="0.14134546165884193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6E-41BA-AB6F-A90C070DA01C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E6E-41BA-AB6F-A90C070DA01C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E6E-41BA-AB6F-A90C070DA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5024896"/>
        <c:axId val="525357568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E6E-41BA-AB6F-A90C070DA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024896"/>
        <c:axId val="525357568"/>
      </c:lineChart>
      <c:catAx>
        <c:axId val="39502489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5357568"/>
        <c:crosses val="autoZero"/>
        <c:auto val="1"/>
        <c:lblAlgn val="ctr"/>
        <c:lblOffset val="200"/>
        <c:noMultiLvlLbl val="0"/>
      </c:catAx>
      <c:valAx>
        <c:axId val="52535756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02489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8357550860719885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30-4095-B4BB-9E13CCFBA666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30-4095-B4BB-9E13CCFBA666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30-4095-B4BB-9E13CCFBA666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30-4095-B4BB-9E13CCFBA666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030-4095-B4BB-9E13CCFBA666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30-4095-B4BB-9E13CCFBA666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030-4095-B4BB-9E13CCFBA666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30-4095-B4BB-9E13CCFBA666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030-4095-B4BB-9E13CCFBA666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30-4095-B4BB-9E13CCFBA666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030-4095-B4BB-9E13CCFBA666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30-4095-B4BB-9E13CCFBA66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030-4095-B4BB-9E13CCFBA666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030-4095-B4BB-9E13CCFBA666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030-4095-B4BB-9E13CCFBA666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030-4095-B4BB-9E13CCFBA666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030-4095-B4BB-9E13CCFBA666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030-4095-B4BB-9E13CCFBA666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030-4095-B4BB-9E13CCFBA666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030-4095-B4BB-9E13CCFBA666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030-4095-B4BB-9E13CCFBA666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030-4095-B4BB-9E13CCFBA666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030-4095-B4BB-9E13CCFBA666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030-4095-B4BB-9E13CCFBA66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A030-4095-B4BB-9E13CCFBA666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030-4095-B4BB-9E13CCFBA666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030-4095-B4BB-9E13CCFBA666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030-4095-B4BB-9E13CCFBA666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030-4095-B4BB-9E13CCFBA666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030-4095-B4BB-9E13CCFBA666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030-4095-B4BB-9E13CCFBA666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030-4095-B4BB-9E13CCFBA666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030-4095-B4BB-9E13CCFBA666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030-4095-B4BB-9E13CCFBA666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030-4095-B4BB-9E13CCFBA666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030-4095-B4BB-9E13CCFBA666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A030-4095-B4BB-9E13CCFBA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025920"/>
        <c:axId val="525359872"/>
      </c:areaChart>
      <c:catAx>
        <c:axId val="39502592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53598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253598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025920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8B-4FF5-AC0E-6215CC783EDD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48B-4FF5-AC0E-6215CC783EDD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48B-4FF5-AC0E-6215CC783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5267584"/>
        <c:axId val="533997248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8B-4FF5-AC0E-6215CC783E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48B-4FF5-AC0E-6215CC783EDD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8B-4FF5-AC0E-6215CC783E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48B-4FF5-AC0E-6215CC783EDD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8B-4FF5-AC0E-6215CC783E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A48B-4FF5-AC0E-6215CC783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267072"/>
        <c:axId val="533996672"/>
      </c:lineChart>
      <c:catAx>
        <c:axId val="39526707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3996672"/>
        <c:crossesAt val="100"/>
        <c:auto val="1"/>
        <c:lblAlgn val="ctr"/>
        <c:lblOffset val="200"/>
        <c:noMultiLvlLbl val="0"/>
      </c:catAx>
      <c:valAx>
        <c:axId val="533996672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267072"/>
        <c:crossesAt val="1"/>
        <c:crossBetween val="between"/>
        <c:majorUnit val="10"/>
      </c:valAx>
      <c:catAx>
        <c:axId val="395267584"/>
        <c:scaling>
          <c:orientation val="minMax"/>
        </c:scaling>
        <c:delete val="0"/>
        <c:axPos val="b"/>
        <c:majorTickMark val="none"/>
        <c:minorTickMark val="none"/>
        <c:tickLblPos val="none"/>
        <c:crossAx val="533997248"/>
        <c:crossesAt val="0"/>
        <c:auto val="1"/>
        <c:lblAlgn val="ctr"/>
        <c:lblOffset val="100"/>
        <c:noMultiLvlLbl val="0"/>
      </c:catAx>
      <c:valAx>
        <c:axId val="533997248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26758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86-4574-BA0F-2328B871D5BD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D86-4574-BA0F-2328B871D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6127232"/>
        <c:axId val="534000128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86-4574-BA0F-2328B871D5B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D86-4574-BA0F-2328B871D5BD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86-4574-BA0F-2328B871D5B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D86-4574-BA0F-2328B871D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126720"/>
        <c:axId val="533999552"/>
      </c:lineChart>
      <c:catAx>
        <c:axId val="3961267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3999552"/>
        <c:crossesAt val="100"/>
        <c:auto val="1"/>
        <c:lblAlgn val="ctr"/>
        <c:lblOffset val="200"/>
        <c:noMultiLvlLbl val="0"/>
      </c:catAx>
      <c:valAx>
        <c:axId val="53399955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6126720"/>
        <c:crosses val="autoZero"/>
        <c:crossBetween val="between"/>
        <c:majorUnit val="10"/>
      </c:valAx>
      <c:catAx>
        <c:axId val="3961272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534000128"/>
        <c:crossesAt val="0"/>
        <c:auto val="1"/>
        <c:lblAlgn val="ctr"/>
        <c:lblOffset val="100"/>
        <c:noMultiLvlLbl val="0"/>
      </c:catAx>
      <c:valAx>
        <c:axId val="53400012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612723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29-4953-A20A-37D7BA6DD728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29-4953-A20A-37D7BA6DD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6300288"/>
        <c:axId val="534002432"/>
      </c:barChart>
      <c:catAx>
        <c:axId val="3963002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002432"/>
        <c:crosses val="autoZero"/>
        <c:auto val="1"/>
        <c:lblAlgn val="ctr"/>
        <c:lblOffset val="200"/>
        <c:noMultiLvlLbl val="0"/>
      </c:catAx>
      <c:valAx>
        <c:axId val="53400243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6300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D9-4D04-8835-5A67FCFECE7C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D9-4D04-8835-5A67FCFEC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6301824"/>
        <c:axId val="167060032"/>
      </c:barChart>
      <c:catAx>
        <c:axId val="3963018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7060032"/>
        <c:crosses val="autoZero"/>
        <c:auto val="1"/>
        <c:lblAlgn val="ctr"/>
        <c:lblOffset val="200"/>
        <c:noMultiLvlLbl val="0"/>
      </c:catAx>
      <c:valAx>
        <c:axId val="167060032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630182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95-43E1-9F0A-D8489105E451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95-43E1-9F0A-D8489105E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6480000"/>
        <c:axId val="167062336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95-43E1-9F0A-D8489105E45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595-43E1-9F0A-D8489105E451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95-43E1-9F0A-D8489105E45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595-43E1-9F0A-D8489105E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479488"/>
        <c:axId val="167061760"/>
      </c:lineChart>
      <c:catAx>
        <c:axId val="3964794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167061760"/>
        <c:crossesAt val="100"/>
        <c:auto val="1"/>
        <c:lblAlgn val="ctr"/>
        <c:lblOffset val="100"/>
        <c:noMultiLvlLbl val="0"/>
      </c:catAx>
      <c:valAx>
        <c:axId val="16706176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6479488"/>
        <c:crosses val="autoZero"/>
        <c:crossBetween val="between"/>
        <c:majorUnit val="10"/>
      </c:valAx>
      <c:catAx>
        <c:axId val="39648000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7062336"/>
        <c:crossesAt val="0"/>
        <c:auto val="1"/>
        <c:lblAlgn val="ctr"/>
        <c:lblOffset val="200"/>
        <c:noMultiLvlLbl val="0"/>
      </c:catAx>
      <c:valAx>
        <c:axId val="16706233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648000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08-44F9-95E3-4FF5E5A6A1E4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808-44F9-95E3-4FF5E5A6A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7121024"/>
        <c:axId val="167064640"/>
      </c:barChart>
      <c:catAx>
        <c:axId val="3971210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7064640"/>
        <c:crosses val="autoZero"/>
        <c:auto val="1"/>
        <c:lblAlgn val="ctr"/>
        <c:lblOffset val="200"/>
        <c:noMultiLvlLbl val="0"/>
      </c:catAx>
      <c:valAx>
        <c:axId val="16706464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7121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86-4654-B646-3BC883AFA2E1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86-4654-B646-3BC883AFA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7123072"/>
        <c:axId val="167066368"/>
      </c:barChart>
      <c:catAx>
        <c:axId val="3971230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7066368"/>
        <c:crosses val="autoZero"/>
        <c:auto val="1"/>
        <c:lblAlgn val="ctr"/>
        <c:lblOffset val="200"/>
        <c:noMultiLvlLbl val="0"/>
      </c:catAx>
      <c:valAx>
        <c:axId val="167066368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7123072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3C-4C14-923A-5509E86F44BC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3C-4C14-923A-5509E86F44BC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3C-4C14-923A-5509E86F44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23C-4C14-923A-5509E86F44BC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23C-4C14-923A-5509E86F4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829120"/>
        <c:axId val="167740544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3C-4C14-923A-5509E86F44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23C-4C14-923A-5509E86F44BC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3C-4C14-923A-5509E86F44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123C-4C14-923A-5509E86F4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828608"/>
        <c:axId val="167739968"/>
      </c:lineChart>
      <c:catAx>
        <c:axId val="39782860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7739968"/>
        <c:crossesAt val="100"/>
        <c:auto val="1"/>
        <c:lblAlgn val="ctr"/>
        <c:lblOffset val="200"/>
        <c:noMultiLvlLbl val="0"/>
      </c:catAx>
      <c:valAx>
        <c:axId val="167739968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7828608"/>
        <c:crosses val="autoZero"/>
        <c:crossBetween val="between"/>
        <c:majorUnit val="2"/>
      </c:valAx>
      <c:catAx>
        <c:axId val="397829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167740544"/>
        <c:crossesAt val="0"/>
        <c:auto val="1"/>
        <c:lblAlgn val="ctr"/>
        <c:lblOffset val="100"/>
        <c:noMultiLvlLbl val="0"/>
      </c:catAx>
      <c:valAx>
        <c:axId val="167740544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782912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719936"/>
        <c:axId val="47496096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719936"/>
        <c:axId val="474960960"/>
      </c:lineChart>
      <c:dateAx>
        <c:axId val="3917199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960960"/>
        <c:crosses val="autoZero"/>
        <c:auto val="0"/>
        <c:lblOffset val="300"/>
        <c:baseTimeUnit val="days"/>
      </c:dateAx>
      <c:valAx>
        <c:axId val="47496096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71993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20-4783-8A16-14E28F961E60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20-4783-8A16-14E28F961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7831680"/>
        <c:axId val="167742848"/>
      </c:barChart>
      <c:catAx>
        <c:axId val="397831680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7742848"/>
        <c:crosses val="autoZero"/>
        <c:auto val="1"/>
        <c:lblAlgn val="ctr"/>
        <c:lblOffset val="200"/>
        <c:noMultiLvlLbl val="0"/>
      </c:catAx>
      <c:valAx>
        <c:axId val="16774284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7831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C0-4513-8619-F160B2C15A27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DC0-4513-8619-F160B2C15A27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DC0-4513-8619-F160B2C15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998592"/>
        <c:axId val="167744576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DC0-4513-8619-F160B2C15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998592"/>
        <c:axId val="167744576"/>
      </c:lineChart>
      <c:catAx>
        <c:axId val="39799859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7744576"/>
        <c:crosses val="autoZero"/>
        <c:auto val="1"/>
        <c:lblAlgn val="ctr"/>
        <c:lblOffset val="200"/>
        <c:noMultiLvlLbl val="0"/>
      </c:catAx>
      <c:valAx>
        <c:axId val="167744576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799859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BF-40C8-B352-667A61141D95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BF-40C8-B352-667A61141D95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5BF-40C8-B352-667A61141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8306304"/>
        <c:axId val="525361152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BF-40C8-B352-667A61141D9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5BF-40C8-B352-667A61141D95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BF-40C8-B352-667A61141D9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5BF-40C8-B352-667A61141D95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BF-40C8-B352-667A61141D9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45BF-40C8-B352-667A61141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305792"/>
        <c:axId val="167746880"/>
      </c:lineChart>
      <c:catAx>
        <c:axId val="39830579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7746880"/>
        <c:crossesAt val="100"/>
        <c:auto val="1"/>
        <c:lblAlgn val="ctr"/>
        <c:lblOffset val="200"/>
        <c:noMultiLvlLbl val="0"/>
      </c:catAx>
      <c:valAx>
        <c:axId val="167746880"/>
        <c:scaling>
          <c:orientation val="minMax"/>
          <c:max val="13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305792"/>
        <c:crossesAt val="1"/>
        <c:crossBetween val="between"/>
        <c:majorUnit val="10"/>
      </c:valAx>
      <c:catAx>
        <c:axId val="398306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5361152"/>
        <c:crossesAt val="0"/>
        <c:auto val="1"/>
        <c:lblAlgn val="ctr"/>
        <c:lblOffset val="100"/>
        <c:noMultiLvlLbl val="0"/>
      </c:catAx>
      <c:valAx>
        <c:axId val="52536115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306304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A6-40AB-ACE7-A7856D85D04B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A6-40AB-ACE7-A7856D85D04B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A6-40AB-ACE7-A7856D85D04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EA6-40AB-ACE7-A7856D85D04B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EA6-40AB-ACE7-A7856D85D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8530048"/>
        <c:axId val="525364032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A6-40AB-ACE7-A7856D85D04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EA6-40AB-ACE7-A7856D85D04B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A6-40AB-ACE7-A7856D85D04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EA6-40AB-ACE7-A7856D85D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529536"/>
        <c:axId val="525363456"/>
      </c:lineChart>
      <c:catAx>
        <c:axId val="3985295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525363456"/>
        <c:crossesAt val="100"/>
        <c:auto val="1"/>
        <c:lblAlgn val="ctr"/>
        <c:lblOffset val="100"/>
        <c:noMultiLvlLbl val="0"/>
      </c:catAx>
      <c:valAx>
        <c:axId val="525363456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529536"/>
        <c:crosses val="autoZero"/>
        <c:crossBetween val="between"/>
        <c:majorUnit val="2"/>
      </c:valAx>
      <c:catAx>
        <c:axId val="39853004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5364032"/>
        <c:crossesAt val="0"/>
        <c:auto val="1"/>
        <c:lblAlgn val="ctr"/>
        <c:lblOffset val="100"/>
        <c:noMultiLvlLbl val="0"/>
      </c:catAx>
      <c:valAx>
        <c:axId val="52536403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53004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CD4-4319-A7F2-2A2ED3F16247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CD4-4319-A7F2-2A2ED3F16247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CD4-4319-A7F2-2A2ED3F16247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CD4-4319-A7F2-2A2ED3F16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807040"/>
        <c:axId val="525366912"/>
      </c:lineChart>
      <c:catAx>
        <c:axId val="3988070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5366912"/>
        <c:crosses val="autoZero"/>
        <c:auto val="1"/>
        <c:lblAlgn val="ctr"/>
        <c:lblOffset val="100"/>
        <c:tickLblSkip val="3"/>
        <c:noMultiLvlLbl val="0"/>
      </c:catAx>
      <c:valAx>
        <c:axId val="525366912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807040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FB-4D1F-8A37-0852F4C7411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2FB-4D1F-8A37-0852F4C74112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FB-4D1F-8A37-0852F4C7411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2FB-4D1F-8A37-0852F4C74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809088"/>
        <c:axId val="525364608"/>
      </c:lineChart>
      <c:catAx>
        <c:axId val="3988090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5364608"/>
        <c:crosses val="autoZero"/>
        <c:auto val="1"/>
        <c:lblAlgn val="ctr"/>
        <c:lblOffset val="100"/>
        <c:tickLblSkip val="3"/>
        <c:noMultiLvlLbl val="0"/>
      </c:catAx>
      <c:valAx>
        <c:axId val="525364608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809088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45-4DE5-9772-B046F36FE5D8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45-4DE5-9772-B046F36FE5D8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245-4DE5-9772-B046F36FE5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-9.4823222010064772</c:v>
                </c:pt>
                <c:pt idx="1">
                  <c:v>1.4973277969959176</c:v>
                </c:pt>
                <c:pt idx="2">
                  <c:v>-0.37627221742908556</c:v>
                </c:pt>
                <c:pt idx="3">
                  <c:v>-1.1113934800365266</c:v>
                </c:pt>
                <c:pt idx="4">
                  <c:v>0.76058237571781095</c:v>
                </c:pt>
                <c:pt idx="5">
                  <c:v>2.7280210429198704</c:v>
                </c:pt>
                <c:pt idx="6">
                  <c:v>-8.3433041424341159E-2</c:v>
                </c:pt>
                <c:pt idx="7">
                  <c:v>3.7668254557831515</c:v>
                </c:pt>
                <c:pt idx="8">
                  <c:v>3.0170329042085831</c:v>
                </c:pt>
                <c:pt idx="9">
                  <c:v>-0.14995522419229967</c:v>
                </c:pt>
                <c:pt idx="10">
                  <c:v>-2.7915544791296099</c:v>
                </c:pt>
                <c:pt idx="11">
                  <c:v>-9.0638971556505243</c:v>
                </c:pt>
                <c:pt idx="12">
                  <c:v>9.752286456026372</c:v>
                </c:pt>
                <c:pt idx="13">
                  <c:v>3.1267658242417395</c:v>
                </c:pt>
                <c:pt idx="14">
                  <c:v>3.2624991116910307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245-4DE5-9772-B046F36FE5D8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245-4DE5-9772-B046F36FE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8973952"/>
        <c:axId val="169354944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Modena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101.36387739061901</c:v>
                </c:pt>
                <c:pt idx="1">
                  <c:v>102.88162690290163</c:v>
                </c:pt>
                <c:pt idx="2">
                  <c:v>102.49451192402697</c:v>
                </c:pt>
                <c:pt idx="3">
                  <c:v>101.35539460110806</c:v>
                </c:pt>
                <c:pt idx="4">
                  <c:v>102.12628586928334</c:v>
                </c:pt>
                <c:pt idx="5">
                  <c:v>104.91231243814988</c:v>
                </c:pt>
                <c:pt idx="6">
                  <c:v>104.82478090505411</c:v>
                </c:pt>
                <c:pt idx="7">
                  <c:v>108.77334743615459</c:v>
                </c:pt>
                <c:pt idx="8">
                  <c:v>112.05507511931251</c:v>
                </c:pt>
                <c:pt idx="9">
                  <c:v>111.88704268019848</c:v>
                </c:pt>
                <c:pt idx="10">
                  <c:v>108.76365492869375</c:v>
                </c:pt>
                <c:pt idx="11">
                  <c:v>98.905429103230318</c:v>
                </c:pt>
                <c:pt idx="12">
                  <c:v>108.55096986993942</c:v>
                </c:pt>
                <c:pt idx="13">
                  <c:v>111.94510449771565</c:v>
                </c:pt>
                <c:pt idx="14">
                  <c:v>115.5973125375352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245-4DE5-9772-B046F36FE5D8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245-4DE5-9772-B046F36FE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973440"/>
        <c:axId val="169354368"/>
      </c:lineChart>
      <c:catAx>
        <c:axId val="3989734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9354368"/>
        <c:crossesAt val="100"/>
        <c:auto val="1"/>
        <c:lblAlgn val="ctr"/>
        <c:lblOffset val="200"/>
        <c:noMultiLvlLbl val="0"/>
      </c:catAx>
      <c:valAx>
        <c:axId val="169354368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973440"/>
        <c:crosses val="autoZero"/>
        <c:crossBetween val="between"/>
      </c:valAx>
      <c:catAx>
        <c:axId val="398973952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169354944"/>
        <c:crossesAt val="0"/>
        <c:auto val="1"/>
        <c:lblAlgn val="ctr"/>
        <c:lblOffset val="100"/>
        <c:noMultiLvlLbl val="0"/>
      </c:catAx>
      <c:valAx>
        <c:axId val="169354944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973952"/>
        <c:crosses val="max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B05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14.170810646635811</c:v>
                </c:pt>
                <c:pt idx="1">
                  <c:v>1.139831285871562</c:v>
                </c:pt>
                <c:pt idx="2">
                  <c:v>3.3181848244638434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89-4F9B-B81F-5BBCF033FE72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18.774165458872005</c:v>
                </c:pt>
                <c:pt idx="1">
                  <c:v>7.5488281299649351</c:v>
                </c:pt>
                <c:pt idx="2">
                  <c:v>5.4321421975428441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E89-4F9B-B81F-5BBCF033FE72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6.6734945747013441</c:v>
                </c:pt>
                <c:pt idx="1">
                  <c:v>4.121578400949355</c:v>
                </c:pt>
                <c:pt idx="2">
                  <c:v>3.0961227577921857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E89-4F9B-B81F-5BBCF033F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9945728"/>
        <c:axId val="169357248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9.752286456026372</c:v>
                </c:pt>
                <c:pt idx="1">
                  <c:v>3.1267658242417395</c:v>
                </c:pt>
                <c:pt idx="2">
                  <c:v>3.2624991116910307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E89-4F9B-B81F-5BBCF033F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945728"/>
        <c:axId val="169357248"/>
      </c:lineChart>
      <c:catAx>
        <c:axId val="39994572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9357248"/>
        <c:crosses val="autoZero"/>
        <c:auto val="1"/>
        <c:lblAlgn val="ctr"/>
        <c:lblOffset val="200"/>
        <c:noMultiLvlLbl val="0"/>
      </c:catAx>
      <c:valAx>
        <c:axId val="16935724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9945728"/>
        <c:crosses val="autoZero"/>
        <c:crossBetween val="between"/>
      </c:valAx>
      <c:spPr>
        <a:ln>
          <a:noFill/>
        </a:ln>
      </c:spPr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-23.499303800195158</c:v>
                </c:pt>
                <c:pt idx="1">
                  <c:v>15.935051143123324</c:v>
                </c:pt>
                <c:pt idx="2">
                  <c:v>5.612529965561297</c:v>
                </c:pt>
                <c:pt idx="3">
                  <c:v>-5.8357813589545726</c:v>
                </c:pt>
                <c:pt idx="4">
                  <c:v>6.3979766899586732</c:v>
                </c:pt>
                <c:pt idx="5">
                  <c:v>4.3413362802783739</c:v>
                </c:pt>
                <c:pt idx="6">
                  <c:v>-0.47165479740857164</c:v>
                </c:pt>
                <c:pt idx="7">
                  <c:v>7.9176545935574882</c:v>
                </c:pt>
                <c:pt idx="8">
                  <c:v>5.7091260830279822</c:v>
                </c:pt>
                <c:pt idx="9">
                  <c:v>-2.1067286724900769</c:v>
                </c:pt>
                <c:pt idx="10">
                  <c:v>-5.6261387812527435</c:v>
                </c:pt>
                <c:pt idx="11">
                  <c:v>-8.0757552184085863</c:v>
                </c:pt>
                <c:pt idx="12">
                  <c:v>14.170810646635811</c:v>
                </c:pt>
                <c:pt idx="13">
                  <c:v>1.139831285871562</c:v>
                </c:pt>
                <c:pt idx="14">
                  <c:v>3.3181848244638434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5B-4999-BE65-E55D6D05A7AC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-9.6729494676125469</c:v>
                </c:pt>
                <c:pt idx="1">
                  <c:v>-14.663943155629033</c:v>
                </c:pt>
                <c:pt idx="2">
                  <c:v>-10.403017513619572</c:v>
                </c:pt>
                <c:pt idx="3">
                  <c:v>-1.5742599605761631</c:v>
                </c:pt>
                <c:pt idx="4">
                  <c:v>3.7790546522904478</c:v>
                </c:pt>
                <c:pt idx="5">
                  <c:v>-8.4242395458237311</c:v>
                </c:pt>
                <c:pt idx="6">
                  <c:v>-0.22787405064542687</c:v>
                </c:pt>
                <c:pt idx="7">
                  <c:v>3.7984624962855262</c:v>
                </c:pt>
                <c:pt idx="8">
                  <c:v>3.0830118856451927</c:v>
                </c:pt>
                <c:pt idx="9">
                  <c:v>-0.23807694446296157</c:v>
                </c:pt>
                <c:pt idx="10">
                  <c:v>0.47042710270539523</c:v>
                </c:pt>
                <c:pt idx="11">
                  <c:v>-6.2800058665718916</c:v>
                </c:pt>
                <c:pt idx="12">
                  <c:v>18.774165458872005</c:v>
                </c:pt>
                <c:pt idx="13">
                  <c:v>7.5488281299649351</c:v>
                </c:pt>
                <c:pt idx="14">
                  <c:v>5.4321421975428441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5B-4999-BE65-E55D6D05A7AC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-1.7783915478325363</c:v>
                </c:pt>
                <c:pt idx="1">
                  <c:v>-3.4237562548514622</c:v>
                </c:pt>
                <c:pt idx="2">
                  <c:v>-2.8259031830453862</c:v>
                </c:pt>
                <c:pt idx="3">
                  <c:v>1.6776804275782764</c:v>
                </c:pt>
                <c:pt idx="4">
                  <c:v>-2.5650973708520985</c:v>
                </c:pt>
                <c:pt idx="5">
                  <c:v>2.7321571719898685</c:v>
                </c:pt>
                <c:pt idx="6">
                  <c:v>9.5405818020011246E-2</c:v>
                </c:pt>
                <c:pt idx="7">
                  <c:v>1.2548774089253367</c:v>
                </c:pt>
                <c:pt idx="8">
                  <c:v>1.5457164230368692</c:v>
                </c:pt>
                <c:pt idx="9">
                  <c:v>1.2185332886495592</c:v>
                </c:pt>
                <c:pt idx="10">
                  <c:v>-1.1160042718813434</c:v>
                </c:pt>
                <c:pt idx="11">
                  <c:v>-10.015631294421357</c:v>
                </c:pt>
                <c:pt idx="12">
                  <c:v>6.6734945747013441</c:v>
                </c:pt>
                <c:pt idx="13">
                  <c:v>4.121578400949355</c:v>
                </c:pt>
                <c:pt idx="14">
                  <c:v>3.0961227577921857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55B-4999-BE65-E55D6D05A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9948800"/>
        <c:axId val="169360128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5B-4999-BE65-E55D6D05A7A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86.753275964875911</c:v>
                </c:pt>
                <c:pt idx="1">
                  <c:v>100.5774548582138</c:v>
                </c:pt>
                <c:pt idx="2">
                  <c:v>106.22239465072994</c:v>
                </c:pt>
                <c:pt idx="3">
                  <c:v>100.02348794466748</c:v>
                </c:pt>
                <c:pt idx="4">
                  <c:v>106.42296738785093</c:v>
                </c:pt>
                <c:pt idx="5">
                  <c:v>111.04314628160851</c:v>
                </c:pt>
                <c:pt idx="6">
                  <c:v>110.5194059549779</c:v>
                </c:pt>
                <c:pt idx="7">
                  <c:v>119.26995077734465</c:v>
                </c:pt>
                <c:pt idx="8">
                  <c:v>126.07922264638866</c:v>
                </c:pt>
                <c:pt idx="9">
                  <c:v>123.42307551284458</c:v>
                </c:pt>
                <c:pt idx="10">
                  <c:v>116.47912199640159</c:v>
                </c:pt>
                <c:pt idx="11">
                  <c:v>107.0725532234207</c:v>
                </c:pt>
                <c:pt idx="12">
                  <c:v>122.24560199522999</c:v>
                </c:pt>
                <c:pt idx="13">
                  <c:v>123.63899561237365</c:v>
                </c:pt>
                <c:pt idx="14">
                  <c:v>127.74156600190297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55B-4999-BE65-E55D6D05A7AC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5B-4999-BE65-E55D6D05A7A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112.89572010299875</c:v>
                </c:pt>
                <c:pt idx="1">
                  <c:v>96.340755881956952</c:v>
                </c:pt>
                <c:pt idx="2">
                  <c:v>86.318410174803489</c:v>
                </c:pt>
                <c:pt idx="3">
                  <c:v>84.959534004815652</c:v>
                </c:pt>
                <c:pt idx="4">
                  <c:v>88.170201227188926</c:v>
                </c:pt>
                <c:pt idx="5">
                  <c:v>80.742532267775715</c:v>
                </c:pt>
                <c:pt idx="6">
                  <c:v>80.558540988903459</c:v>
                </c:pt>
                <c:pt idx="7">
                  <c:v>83.618526955921752</c:v>
                </c:pt>
                <c:pt idx="8">
                  <c:v>86.196496080574235</c:v>
                </c:pt>
                <c:pt idx="9">
                  <c:v>85.99128209647148</c:v>
                </c:pt>
                <c:pt idx="10">
                  <c:v>86.395808393417141</c:v>
                </c:pt>
                <c:pt idx="11">
                  <c:v>80.970146557838333</c:v>
                </c:pt>
                <c:pt idx="12">
                  <c:v>96.171615844898056</c:v>
                </c:pt>
                <c:pt idx="13">
                  <c:v>103.43144583483955</c:v>
                </c:pt>
                <c:pt idx="14">
                  <c:v>109.04998904956254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55B-4999-BE65-E55D6D05A7AC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5B-4999-BE65-E55D6D05A7A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108.71846396058181</c:v>
                </c:pt>
                <c:pt idx="1">
                  <c:v>104.99620875055298</c:v>
                </c:pt>
                <c:pt idx="2">
                  <c:v>102.0291175453941</c:v>
                </c:pt>
                <c:pt idx="3">
                  <c:v>103.74084008088403</c:v>
                </c:pt>
                <c:pt idx="4">
                  <c:v>101.07978651946938</c:v>
                </c:pt>
                <c:pt idx="5">
                  <c:v>103.84144515629312</c:v>
                </c:pt>
                <c:pt idx="6">
                  <c:v>103.94051593648827</c:v>
                </c:pt>
                <c:pt idx="7">
                  <c:v>105.2448419896957</c:v>
                </c:pt>
                <c:pt idx="8">
                  <c:v>106.87162879672965</c:v>
                </c:pt>
                <c:pt idx="9">
                  <c:v>108.17389516973979</c:v>
                </c:pt>
                <c:pt idx="10">
                  <c:v>106.96666987858504</c:v>
                </c:pt>
                <c:pt idx="11">
                  <c:v>96.253282615625096</c:v>
                </c:pt>
                <c:pt idx="12">
                  <c:v>102.67674020895078</c:v>
                </c:pt>
                <c:pt idx="13">
                  <c:v>106.90864255620177</c:v>
                </c:pt>
                <c:pt idx="14">
                  <c:v>110.21866536843102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655B-4999-BE65-E55D6D05A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948288"/>
        <c:axId val="169359552"/>
      </c:lineChart>
      <c:catAx>
        <c:axId val="39994828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9359552"/>
        <c:crossesAt val="100"/>
        <c:auto val="1"/>
        <c:lblAlgn val="ctr"/>
        <c:lblOffset val="200"/>
        <c:noMultiLvlLbl val="0"/>
      </c:catAx>
      <c:valAx>
        <c:axId val="169359552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9948288"/>
        <c:crossesAt val="1"/>
        <c:crossBetween val="between"/>
      </c:valAx>
      <c:catAx>
        <c:axId val="39994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169360128"/>
        <c:crossesAt val="0"/>
        <c:auto val="1"/>
        <c:lblAlgn val="ctr"/>
        <c:lblOffset val="100"/>
        <c:noMultiLvlLbl val="0"/>
      </c:catAx>
      <c:valAx>
        <c:axId val="169360128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9948800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1.5716184327874674</c:v>
                </c:pt>
                <c:pt idx="1">
                  <c:v>1.6519829832308435</c:v>
                </c:pt>
                <c:pt idx="2">
                  <c:v>1.738138693272415</c:v>
                </c:pt>
                <c:pt idx="3">
                  <c:v>1.7130088590901154</c:v>
                </c:pt>
                <c:pt idx="4">
                  <c:v>1.7740701782388897</c:v>
                </c:pt>
                <c:pt idx="5">
                  <c:v>1.7520114048217275</c:v>
                </c:pt>
                <c:pt idx="6">
                  <c:v>1.7877527784413094</c:v>
                </c:pt>
                <c:pt idx="7">
                  <c:v>1.8317331347838466</c:v>
                </c:pt>
                <c:pt idx="8">
                  <c:v>1.7110439447111188</c:v>
                </c:pt>
                <c:pt idx="9">
                  <c:v>1.6599498164314677</c:v>
                </c:pt>
                <c:pt idx="10">
                  <c:v>1.5806832541252787</c:v>
                </c:pt>
                <c:pt idx="11">
                  <c:v>1.6777071465615228</c:v>
                </c:pt>
                <c:pt idx="12">
                  <c:v>1.5007417229093236</c:v>
                </c:pt>
                <c:pt idx="13">
                  <c:v>1.4596399157608488</c:v>
                </c:pt>
                <c:pt idx="14">
                  <c:v>1.4244122980790859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6A-4CA0-8C60-C96369D6B718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6A-4CA0-8C60-C96369D6B718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6A-4CA0-8C60-C96369D6B718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6A-4CA0-8C60-C96369D6B718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86A-4CA0-8C60-C96369D6B718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6A-4CA0-8C60-C96369D6B718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6A-4CA0-8C60-C96369D6B718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6A-4CA0-8C60-C96369D6B718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6A-4CA0-8C60-C96369D6B718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6A-4CA0-8C60-C96369D6B718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86A-4CA0-8C60-C96369D6B718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6A-4CA0-8C60-C96369D6B718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28.181905168391459</c:v>
                </c:pt>
                <c:pt idx="1">
                  <c:v>32.190705784323306</c:v>
                </c:pt>
                <c:pt idx="2">
                  <c:v>34.125824790248359</c:v>
                </c:pt>
                <c:pt idx="3">
                  <c:v>32.495468789988784</c:v>
                </c:pt>
                <c:pt idx="4">
                  <c:v>34.313538581528825</c:v>
                </c:pt>
                <c:pt idx="5">
                  <c:v>34.852423241033179</c:v>
                </c:pt>
                <c:pt idx="6">
                  <c:v>34.717005568440911</c:v>
                </c:pt>
                <c:pt idx="7">
                  <c:v>36.105738023701036</c:v>
                </c:pt>
                <c:pt idx="8">
                  <c:v>37.049271421136666</c:v>
                </c:pt>
                <c:pt idx="9">
                  <c:v>36.323212351674698</c:v>
                </c:pt>
                <c:pt idx="10">
                  <c:v>35.264032699299371</c:v>
                </c:pt>
                <c:pt idx="11">
                  <c:v>35.647223406801899</c:v>
                </c:pt>
                <c:pt idx="12">
                  <c:v>37.082347211845544</c:v>
                </c:pt>
                <c:pt idx="13">
                  <c:v>36.367884813551939</c:v>
                </c:pt>
                <c:pt idx="14">
                  <c:v>36.387496692068375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F86A-4CA0-8C60-C96369D6B718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6A-4CA0-8C60-C96369D6B718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86A-4CA0-8C60-C96369D6B718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86A-4CA0-8C60-C96369D6B718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86A-4CA0-8C60-C96369D6B718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86A-4CA0-8C60-C96369D6B718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86A-4CA0-8C60-C96369D6B718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86A-4CA0-8C60-C96369D6B718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86A-4CA0-8C60-C96369D6B718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86A-4CA0-8C60-C96369D6B718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86A-4CA0-8C60-C96369D6B718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86A-4CA0-8C60-C96369D6B718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6.1698727267723292</c:v>
                </c:pt>
                <c:pt idx="1">
                  <c:v>5.1874529227749884</c:v>
                </c:pt>
                <c:pt idx="2">
                  <c:v>4.6653557241421204</c:v>
                </c:pt>
                <c:pt idx="3">
                  <c:v>4.6435186605966532</c:v>
                </c:pt>
                <c:pt idx="4">
                  <c:v>4.7826239735303799</c:v>
                </c:pt>
                <c:pt idx="5">
                  <c:v>4.2634173509429658</c:v>
                </c:pt>
                <c:pt idx="6">
                  <c:v>4.25725408569431</c:v>
                </c:pt>
                <c:pt idx="7">
                  <c:v>4.2585520623775741</c:v>
                </c:pt>
                <c:pt idx="8">
                  <c:v>4.2612795232600069</c:v>
                </c:pt>
                <c:pt idx="9">
                  <c:v>4.2575187709940767</c:v>
                </c:pt>
                <c:pt idx="10">
                  <c:v>4.4003864790505522</c:v>
                </c:pt>
                <c:pt idx="11">
                  <c:v>4.5350986253207335</c:v>
                </c:pt>
                <c:pt idx="12">
                  <c:v>4.9078936930572805</c:v>
                </c:pt>
                <c:pt idx="13">
                  <c:v>5.1183435362876351</c:v>
                </c:pt>
                <c:pt idx="14">
                  <c:v>5.2258847904704284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86A-4CA0-8C60-C96369D6B718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86A-4CA0-8C60-C96369D6B718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86A-4CA0-8C60-C96369D6B718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F86A-4CA0-8C60-C96369D6B718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F86A-4CA0-8C60-C96369D6B718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F86A-4CA0-8C60-C96369D6B718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F86A-4CA0-8C60-C96369D6B718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F86A-4CA0-8C60-C96369D6B718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F86A-4CA0-8C60-C96369D6B718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F86A-4CA0-8C60-C96369D6B718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F86A-4CA0-8C60-C96369D6B718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F86A-4CA0-8C60-C96369D6B718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64.076603672048734</c:v>
                </c:pt>
                <c:pt idx="1">
                  <c:v>60.969858309670855</c:v>
                </c:pt>
                <c:pt idx="2">
                  <c:v>59.470680792337106</c:v>
                </c:pt>
                <c:pt idx="3">
                  <c:v>61.148003690324451</c:v>
                </c:pt>
                <c:pt idx="4">
                  <c:v>59.129767266701904</c:v>
                </c:pt>
                <c:pt idx="5">
                  <c:v>59.132148003202147</c:v>
                </c:pt>
                <c:pt idx="6">
                  <c:v>59.237987567423481</c:v>
                </c:pt>
                <c:pt idx="7">
                  <c:v>57.803976779137543</c:v>
                </c:pt>
                <c:pt idx="8">
                  <c:v>56.978405110892218</c:v>
                </c:pt>
                <c:pt idx="9">
                  <c:v>57.759319060899763</c:v>
                </c:pt>
                <c:pt idx="10">
                  <c:v>58.7548975675248</c:v>
                </c:pt>
                <c:pt idx="11">
                  <c:v>58.139970821315856</c:v>
                </c:pt>
                <c:pt idx="12">
                  <c:v>56.509017372187841</c:v>
                </c:pt>
                <c:pt idx="13">
                  <c:v>57.054131734399583</c:v>
                </c:pt>
                <c:pt idx="14">
                  <c:v>56.962206219382104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F86A-4CA0-8C60-C96369D6B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961536"/>
        <c:axId val="170222720"/>
      </c:areaChart>
      <c:catAx>
        <c:axId val="4009615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222720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17022272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0961536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720448"/>
        <c:axId val="47496326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720448"/>
        <c:axId val="474963264"/>
      </c:lineChart>
      <c:dateAx>
        <c:axId val="3917204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963264"/>
        <c:crosses val="autoZero"/>
        <c:auto val="0"/>
        <c:lblOffset val="300"/>
        <c:baseTimeUnit val="days"/>
      </c:dateAx>
      <c:valAx>
        <c:axId val="47496326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72044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BFD-402A-8142-FAAA257D5F57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FD-402A-8142-FAAA257D5F57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FD-402A-8142-FAAA257D5F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-23.491011599197819</c:v>
                </c:pt>
                <c:pt idx="1">
                  <c:v>11.677698084302545</c:v>
                </c:pt>
                <c:pt idx="2">
                  <c:v>4.4061050831413651</c:v>
                </c:pt>
                <c:pt idx="3">
                  <c:v>1.4155564682155619</c:v>
                </c:pt>
                <c:pt idx="4">
                  <c:v>2.6722713524701902</c:v>
                </c:pt>
                <c:pt idx="5">
                  <c:v>6.2142479738300116</c:v>
                </c:pt>
                <c:pt idx="6">
                  <c:v>3.8442993218381183</c:v>
                </c:pt>
                <c:pt idx="7">
                  <c:v>2.9152843276948115</c:v>
                </c:pt>
                <c:pt idx="8">
                  <c:v>3.5484444058683007</c:v>
                </c:pt>
                <c:pt idx="9">
                  <c:v>0.47839604311579187</c:v>
                </c:pt>
                <c:pt idx="10">
                  <c:v>1.2469380140075037</c:v>
                </c:pt>
                <c:pt idx="11">
                  <c:v>-6.5749034365726651</c:v>
                </c:pt>
                <c:pt idx="12">
                  <c:v>14.218701062636008</c:v>
                </c:pt>
                <c:pt idx="13">
                  <c:v>3.9047855962634603</c:v>
                </c:pt>
                <c:pt idx="14">
                  <c:v>3.8267028131935499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BFD-402A-8142-FAAA257D5F57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BFD-402A-8142-FAAA257D5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1122304"/>
        <c:axId val="170225600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Modena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95.989271793121461</c:v>
                </c:pt>
                <c:pt idx="1">
                  <c:v>107.19860914644278</c:v>
                </c:pt>
                <c:pt idx="2">
                  <c:v>111.92189251310103</c:v>
                </c:pt>
                <c:pt idx="3">
                  <c:v>113.50621010191949</c:v>
                </c:pt>
                <c:pt idx="4">
                  <c:v>116.53940403774772</c:v>
                </c:pt>
                <c:pt idx="5">
                  <c:v>123.781451591877</c:v>
                </c:pt>
                <c:pt idx="6">
                  <c:v>128.5399810959849</c:v>
                </c:pt>
                <c:pt idx="7">
                  <c:v>132.28728701969803</c:v>
                </c:pt>
                <c:pt idx="8">
                  <c:v>136.98142785562345</c:v>
                </c:pt>
                <c:pt idx="9">
                  <c:v>137.63674158628828</c:v>
                </c:pt>
                <c:pt idx="10">
                  <c:v>139.35298643836899</c:v>
                </c:pt>
                <c:pt idx="11">
                  <c:v>130.19066214406601</c:v>
                </c:pt>
                <c:pt idx="12">
                  <c:v>148.70208320579718</c:v>
                </c:pt>
                <c:pt idx="13">
                  <c:v>154.50858073216085</c:v>
                </c:pt>
                <c:pt idx="14">
                  <c:v>160.42116493766386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BFD-402A-8142-FAAA257D5F57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BFD-402A-8142-FAAA257D5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121792"/>
        <c:axId val="170225024"/>
      </c:lineChart>
      <c:catAx>
        <c:axId val="40112179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225024"/>
        <c:crossesAt val="100"/>
        <c:auto val="1"/>
        <c:lblAlgn val="ctr"/>
        <c:lblOffset val="100"/>
        <c:noMultiLvlLbl val="0"/>
      </c:catAx>
      <c:valAx>
        <c:axId val="170225024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1121792"/>
        <c:crosses val="autoZero"/>
        <c:crossBetween val="between"/>
      </c:valAx>
      <c:catAx>
        <c:axId val="4011223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170225600"/>
        <c:crossesAt val="0"/>
        <c:auto val="1"/>
        <c:lblAlgn val="ctr"/>
        <c:lblOffset val="100"/>
        <c:noMultiLvlLbl val="0"/>
      </c:catAx>
      <c:valAx>
        <c:axId val="17022560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112230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14.218701062636008</c:v>
                </c:pt>
                <c:pt idx="1">
                  <c:v>3.9047855962634603</c:v>
                </c:pt>
                <c:pt idx="2">
                  <c:v>3.8267028131935499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D9-4499-8518-34C80EBFFE3D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7D9-4499-8518-34C80EBFFE3D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7D9-4499-8518-34C80EBFF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1124864"/>
        <c:axId val="170227904"/>
      </c:barChart>
      <c:catAx>
        <c:axId val="4011248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227904"/>
        <c:crosses val="autoZero"/>
        <c:auto val="1"/>
        <c:lblAlgn val="ctr"/>
        <c:lblOffset val="200"/>
        <c:noMultiLvlLbl val="0"/>
      </c:catAx>
      <c:valAx>
        <c:axId val="17022790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1124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49.835659221175682</c:v>
                </c:pt>
                <c:pt idx="1">
                  <c:v>51.803815051043934</c:v>
                </c:pt>
                <c:pt idx="2">
                  <c:v>65.813479268072399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0E-4FBE-919C-A9E5C1BAF768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0E-4FBE-919C-A9E5C1BAF768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B0E-4FBE-919C-A9E5C1BAF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01331712"/>
        <c:axId val="171098688"/>
      </c:barChart>
      <c:catAx>
        <c:axId val="4013317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171098688"/>
        <c:crosses val="autoZero"/>
        <c:auto val="1"/>
        <c:lblAlgn val="ctr"/>
        <c:lblOffset val="200"/>
        <c:noMultiLvlLbl val="0"/>
      </c:catAx>
      <c:valAx>
        <c:axId val="17109868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01331712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F7-42B1-B75A-FE4C6177BA23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F7-42B1-B75A-FE4C6177BA23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F7-42B1-B75A-FE4C6177BA2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-16.431946094448346</c:v>
                </c:pt>
                <c:pt idx="1">
                  <c:v>19.69015840232926</c:v>
                </c:pt>
                <c:pt idx="2">
                  <c:v>1.0196056800574338</c:v>
                </c:pt>
                <c:pt idx="3">
                  <c:v>-9.3597874755555033</c:v>
                </c:pt>
                <c:pt idx="4">
                  <c:v>6.4291426464148316</c:v>
                </c:pt>
                <c:pt idx="5">
                  <c:v>10.038249390565213</c:v>
                </c:pt>
                <c:pt idx="6">
                  <c:v>2.4100789845014292</c:v>
                </c:pt>
                <c:pt idx="7">
                  <c:v>4.813656227611518</c:v>
                </c:pt>
                <c:pt idx="8">
                  <c:v>7.6568391989255691</c:v>
                </c:pt>
                <c:pt idx="9">
                  <c:v>3.2638799508028837</c:v>
                </c:pt>
                <c:pt idx="10">
                  <c:v>-3.8761342683720668</c:v>
                </c:pt>
                <c:pt idx="11">
                  <c:v>-6.6278741701036648</c:v>
                </c:pt>
                <c:pt idx="12">
                  <c:v>14.976338431852088</c:v>
                </c:pt>
                <c:pt idx="13">
                  <c:v>5.939357715391469</c:v>
                </c:pt>
                <c:pt idx="14">
                  <c:v>5.2590963328801088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9F7-42B1-B75A-FE4C6177BA23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9F7-42B1-B75A-FE4C6177B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1612288"/>
        <c:axId val="171101568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Modena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106.87086688083217</c:v>
                </c:pt>
                <c:pt idx="1">
                  <c:v>127.91390985561047</c:v>
                </c:pt>
                <c:pt idx="2">
                  <c:v>129.21812734608181</c:v>
                </c:pt>
                <c:pt idx="3">
                  <c:v>117.12358524659589</c:v>
                </c:pt>
                <c:pt idx="4">
                  <c:v>124.65362761469483</c:v>
                </c:pt>
                <c:pt idx="5">
                  <c:v>137.16666962904435</c:v>
                </c:pt>
                <c:pt idx="6">
                  <c:v>140.47249470751447</c:v>
                </c:pt>
                <c:pt idx="7">
                  <c:v>147.23435769708399</c:v>
                </c:pt>
                <c:pt idx="8">
                  <c:v>158.50785571152059</c:v>
                </c:pt>
                <c:pt idx="9">
                  <c:v>163.68136183453649</c:v>
                </c:pt>
                <c:pt idx="10">
                  <c:v>157.33685247752993</c:v>
                </c:pt>
                <c:pt idx="11">
                  <c:v>146.90876387211765</c:v>
                </c:pt>
                <c:pt idx="12">
                  <c:v>168.91031753565642</c:v>
                </c:pt>
                <c:pt idx="13">
                  <c:v>178.94250551230266</c:v>
                </c:pt>
                <c:pt idx="14">
                  <c:v>188.35326425766394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9F7-42B1-B75A-FE4C6177BA23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9F7-42B1-B75A-FE4C6177B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611776"/>
        <c:axId val="171100992"/>
      </c:lineChart>
      <c:catAx>
        <c:axId val="401611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171100992"/>
        <c:crossesAt val="100"/>
        <c:auto val="1"/>
        <c:lblAlgn val="ctr"/>
        <c:lblOffset val="100"/>
        <c:noMultiLvlLbl val="0"/>
      </c:catAx>
      <c:valAx>
        <c:axId val="171100992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1611776"/>
        <c:crosses val="autoZero"/>
        <c:crossBetween val="between"/>
      </c:valAx>
      <c:catAx>
        <c:axId val="40161228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101568"/>
        <c:crossesAt val="0"/>
        <c:auto val="1"/>
        <c:lblAlgn val="ctr"/>
        <c:lblOffset val="100"/>
        <c:noMultiLvlLbl val="0"/>
      </c:catAx>
      <c:valAx>
        <c:axId val="17110156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161228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14.976338431852088</c:v>
                </c:pt>
                <c:pt idx="1">
                  <c:v>5.939357715391469</c:v>
                </c:pt>
                <c:pt idx="2">
                  <c:v>5.2590963328801088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09-4E2A-9CEA-A3F8AE9C7ACD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09-4E2A-9CEA-A3F8AE9C7ACD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09-4E2A-9CEA-A3F8AE9C7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1761792"/>
        <c:axId val="171103872"/>
      </c:barChart>
      <c:catAx>
        <c:axId val="4017617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103872"/>
        <c:crosses val="autoZero"/>
        <c:auto val="1"/>
        <c:lblAlgn val="ctr"/>
        <c:lblOffset val="200"/>
        <c:noMultiLvlLbl val="0"/>
      </c:catAx>
      <c:valAx>
        <c:axId val="17110387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17617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22.030724827108962</c:v>
                </c:pt>
                <c:pt idx="1">
                  <c:v>23.65624845510742</c:v>
                </c:pt>
                <c:pt idx="2">
                  <c:v>33.049781638428513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06-4D35-A83C-B7DA72BCD152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906-4D35-A83C-B7DA72BCD152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906-4D35-A83C-B7DA72BCD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01763840"/>
        <c:axId val="172187648"/>
      </c:barChart>
      <c:catAx>
        <c:axId val="4017638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187648"/>
        <c:crosses val="autoZero"/>
        <c:auto val="1"/>
        <c:lblAlgn val="ctr"/>
        <c:lblOffset val="200"/>
        <c:noMultiLvlLbl val="0"/>
      </c:catAx>
      <c:valAx>
        <c:axId val="17218764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1763840"/>
        <c:crosses val="autoZero"/>
        <c:crossBetween val="between"/>
        <c:majorUnit val="10"/>
      </c:valAx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5C-414C-AB7E-959E56CC5231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5C-414C-AB7E-959E56CC5231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35C-414C-AB7E-959E56CC523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-4.5251146942192904</c:v>
                </c:pt>
                <c:pt idx="1">
                  <c:v>-2.6804611461961114</c:v>
                </c:pt>
                <c:pt idx="2">
                  <c:v>-1.6304637166860037</c:v>
                </c:pt>
                <c:pt idx="3">
                  <c:v>2.203954455324153</c:v>
                </c:pt>
                <c:pt idx="4">
                  <c:v>-0.62824657437933196</c:v>
                </c:pt>
                <c:pt idx="5">
                  <c:v>-0.6126897751811744</c:v>
                </c:pt>
                <c:pt idx="6">
                  <c:v>1.1196952172779717</c:v>
                </c:pt>
                <c:pt idx="7">
                  <c:v>1.2375808439389679</c:v>
                </c:pt>
                <c:pt idx="8">
                  <c:v>1.7520782925979139</c:v>
                </c:pt>
                <c:pt idx="9">
                  <c:v>1.1922686856132181</c:v>
                </c:pt>
                <c:pt idx="10">
                  <c:v>-0.43585420984910694</c:v>
                </c:pt>
                <c:pt idx="11">
                  <c:v>-8.9199555682267668</c:v>
                </c:pt>
                <c:pt idx="12">
                  <c:v>5.0717328370529113</c:v>
                </c:pt>
                <c:pt idx="13">
                  <c:v>1.664421352190204</c:v>
                </c:pt>
                <c:pt idx="14">
                  <c:v>2.8028871642623576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35C-414C-AB7E-959E56CC5231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35C-414C-AB7E-959E56CC5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2060288"/>
        <c:axId val="172191104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Modena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104.05669443971428</c:v>
                </c:pt>
                <c:pt idx="1">
                  <c:v>101.26749517524172</c:v>
                </c:pt>
                <c:pt idx="2">
                  <c:v>99.616365409612655</c:v>
                </c:pt>
                <c:pt idx="3">
                  <c:v>101.81186473328981</c:v>
                </c:pt>
                <c:pt idx="4">
                  <c:v>101.17223518079119</c:v>
                </c:pt>
                <c:pt idx="5">
                  <c:v>100.55236324051623</c:v>
                </c:pt>
                <c:pt idx="6">
                  <c:v>101.67824324258027</c:v>
                </c:pt>
                <c:pt idx="7">
                  <c:v>102.9365937034041</c:v>
                </c:pt>
                <c:pt idx="8">
                  <c:v>104.74012341682116</c:v>
                </c:pt>
                <c:pt idx="9">
                  <c:v>105.98890710959257</c:v>
                </c:pt>
                <c:pt idx="10">
                  <c:v>105.52694999598235</c:v>
                </c:pt>
                <c:pt idx="11">
                  <c:v>96.113992943835854</c:v>
                </c:pt>
                <c:pt idx="12">
                  <c:v>100.9886378849711</c:v>
                </c:pt>
                <c:pt idx="13">
                  <c:v>102.66951433721461</c:v>
                </c:pt>
                <c:pt idx="14">
                  <c:v>105.54722497618289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35C-414C-AB7E-959E56CC5231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35C-414C-AB7E-959E56CC5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059776"/>
        <c:axId val="172190528"/>
      </c:lineChart>
      <c:catAx>
        <c:axId val="40205977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190528"/>
        <c:crossesAt val="100"/>
        <c:auto val="1"/>
        <c:lblAlgn val="ctr"/>
        <c:lblOffset val="200"/>
        <c:noMultiLvlLbl val="0"/>
      </c:catAx>
      <c:valAx>
        <c:axId val="172190528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2059776"/>
        <c:crosses val="autoZero"/>
        <c:crossBetween val="between"/>
        <c:majorUnit val="5"/>
      </c:valAx>
      <c:catAx>
        <c:axId val="4020602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172191104"/>
        <c:crossesAt val="0"/>
        <c:auto val="1"/>
        <c:lblAlgn val="ctr"/>
        <c:lblOffset val="100"/>
        <c:noMultiLvlLbl val="0"/>
      </c:catAx>
      <c:valAx>
        <c:axId val="172191104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206028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5.0717328370529113</c:v>
                </c:pt>
                <c:pt idx="1">
                  <c:v>1.664421352190204</c:v>
                </c:pt>
                <c:pt idx="2">
                  <c:v>2.8028871642623576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F9-4938-9E2B-F1EF5F39F65F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7F9-4938-9E2B-F1EF5F39F65F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7F9-4938-9E2B-F1EF5F39F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2062336"/>
        <c:axId val="172193408"/>
      </c:barChart>
      <c:catAx>
        <c:axId val="4020623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193408"/>
        <c:crosses val="autoZero"/>
        <c:auto val="1"/>
        <c:lblAlgn val="ctr"/>
        <c:lblOffset val="200"/>
        <c:noMultiLvlLbl val="0"/>
      </c:catAx>
      <c:valAx>
        <c:axId val="17219340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2062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19.254676345766185</c:v>
                </c:pt>
                <c:pt idx="1">
                  <c:v>0.43278883516535416</c:v>
                </c:pt>
                <c:pt idx="2">
                  <c:v>2.1140876434643241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BC-4B01-B542-97ADC38C7D41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29.323433940518395</c:v>
                </c:pt>
                <c:pt idx="1">
                  <c:v>-4.5670833514959703</c:v>
                </c:pt>
                <c:pt idx="2">
                  <c:v>-0.21004560572803754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BC-4B01-B542-97ADC38C7D41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-1.6599236740321266</c:v>
                </c:pt>
                <c:pt idx="1">
                  <c:v>3.4162323384566706</c:v>
                </c:pt>
                <c:pt idx="2">
                  <c:v>3.6123869101520434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6BC-4B01-B542-97ADC38C7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2488320"/>
        <c:axId val="294199296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5.0717328370529113</c:v>
                </c:pt>
                <c:pt idx="1">
                  <c:v>1.664421352190204</c:v>
                </c:pt>
                <c:pt idx="2">
                  <c:v>2.8028871642623576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6BC-4B01-B542-97ADC38C7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88320"/>
        <c:axId val="294199296"/>
      </c:lineChart>
      <c:catAx>
        <c:axId val="40248832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4199296"/>
        <c:crosses val="autoZero"/>
        <c:auto val="1"/>
        <c:lblAlgn val="ctr"/>
        <c:lblOffset val="200"/>
        <c:noMultiLvlLbl val="0"/>
      </c:catAx>
      <c:valAx>
        <c:axId val="294199296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248832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-10.556348109496271</c:v>
                </c:pt>
                <c:pt idx="1">
                  <c:v>1.7811210595358506</c:v>
                </c:pt>
                <c:pt idx="2">
                  <c:v>1.4123361348761465</c:v>
                </c:pt>
                <c:pt idx="3">
                  <c:v>0.1740501813039419</c:v>
                </c:pt>
                <c:pt idx="4">
                  <c:v>-0.5291800268048763</c:v>
                </c:pt>
                <c:pt idx="5">
                  <c:v>-2.5968823441076205</c:v>
                </c:pt>
                <c:pt idx="6">
                  <c:v>0.34754518893151953</c:v>
                </c:pt>
                <c:pt idx="7">
                  <c:v>1.4208164171415794</c:v>
                </c:pt>
                <c:pt idx="8">
                  <c:v>1.8936705230917061</c:v>
                </c:pt>
                <c:pt idx="9">
                  <c:v>0.54236595746182115</c:v>
                </c:pt>
                <c:pt idx="10">
                  <c:v>-0.30703220142345167</c:v>
                </c:pt>
                <c:pt idx="11">
                  <c:v>-17.778625026535998</c:v>
                </c:pt>
                <c:pt idx="12">
                  <c:v>19.254676345766185</c:v>
                </c:pt>
                <c:pt idx="13">
                  <c:v>0.43278883516535416</c:v>
                </c:pt>
                <c:pt idx="14">
                  <c:v>2.1140876434643241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7D-4C48-AD7E-9C4DB8084C98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-5.0225740520643107</c:v>
                </c:pt>
                <c:pt idx="1">
                  <c:v>-12.044901745500326</c:v>
                </c:pt>
                <c:pt idx="2">
                  <c:v>-11.449493293257241</c:v>
                </c:pt>
                <c:pt idx="3">
                  <c:v>1.360214336372656</c:v>
                </c:pt>
                <c:pt idx="4">
                  <c:v>-3.1527465838248392</c:v>
                </c:pt>
                <c:pt idx="5">
                  <c:v>-1.263365150290674</c:v>
                </c:pt>
                <c:pt idx="6">
                  <c:v>-1.411611796633272</c:v>
                </c:pt>
                <c:pt idx="7">
                  <c:v>0.47083162419079283</c:v>
                </c:pt>
                <c:pt idx="8">
                  <c:v>-0.83915796881851579</c:v>
                </c:pt>
                <c:pt idx="9">
                  <c:v>-1.3340805556797841</c:v>
                </c:pt>
                <c:pt idx="10">
                  <c:v>0.14638439338345854</c:v>
                </c:pt>
                <c:pt idx="11">
                  <c:v>-5.6649683369603965</c:v>
                </c:pt>
                <c:pt idx="12">
                  <c:v>29.323433940518395</c:v>
                </c:pt>
                <c:pt idx="13">
                  <c:v>-4.5670833514959703</c:v>
                </c:pt>
                <c:pt idx="14">
                  <c:v>-0.21004560572803754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C7D-4C48-AD7E-9C4DB8084C98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-1.7479695189813516</c:v>
                </c:pt>
                <c:pt idx="1">
                  <c:v>-3.3484008512607466</c:v>
                </c:pt>
                <c:pt idx="2">
                  <c:v>-1.0666452733243736</c:v>
                </c:pt>
                <c:pt idx="3">
                  <c:v>3.3327290715252422</c:v>
                </c:pt>
                <c:pt idx="4">
                  <c:v>-0.42820866463431084</c:v>
                </c:pt>
                <c:pt idx="5">
                  <c:v>0.27618214184095269</c:v>
                </c:pt>
                <c:pt idx="6">
                  <c:v>1.615301508723177</c:v>
                </c:pt>
                <c:pt idx="7">
                  <c:v>1.2210315940571537</c:v>
                </c:pt>
                <c:pt idx="8">
                  <c:v>2.1480832771012759</c:v>
                </c:pt>
                <c:pt idx="9">
                  <c:v>0.86989140482189864</c:v>
                </c:pt>
                <c:pt idx="10">
                  <c:v>-0.51976066184559189</c:v>
                </c:pt>
                <c:pt idx="11">
                  <c:v>-6.7779640594096913</c:v>
                </c:pt>
                <c:pt idx="12">
                  <c:v>-1.6599236740321266</c:v>
                </c:pt>
                <c:pt idx="13">
                  <c:v>3.4162323384566706</c:v>
                </c:pt>
                <c:pt idx="14">
                  <c:v>3.6123869101520434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C7D-4C48-AD7E-9C4DB8084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2656256"/>
        <c:axId val="294202176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89.584142734613366</c:v>
                </c:pt>
                <c:pt idx="1">
                  <c:v>91.179744766864232</c:v>
                </c:pt>
                <c:pt idx="2">
                  <c:v>92.467509249894505</c:v>
                </c:pt>
                <c:pt idx="3">
                  <c:v>92.62844911739117</c:v>
                </c:pt>
                <c:pt idx="4">
                  <c:v>92.138277865522824</c:v>
                </c:pt>
                <c:pt idx="5">
                  <c:v>89.745555195468242</c:v>
                </c:pt>
                <c:pt idx="6">
                  <c:v>90.057461554829956</c:v>
                </c:pt>
                <c:pt idx="7">
                  <c:v>91.337012753461948</c:v>
                </c:pt>
                <c:pt idx="8">
                  <c:v>93.066634840646756</c:v>
                </c:pt>
                <c:pt idx="9">
                  <c:v>93.571396585777734</c:v>
                </c:pt>
                <c:pt idx="10">
                  <c:v>93.284102266937751</c:v>
                </c:pt>
                <c:pt idx="11">
                  <c:v>76.699471515528515</c:v>
                </c:pt>
                <c:pt idx="12">
                  <c:v>91.467706514756657</c:v>
                </c:pt>
                <c:pt idx="13">
                  <c:v>91.863568536334341</c:v>
                </c:pt>
                <c:pt idx="14">
                  <c:v>93.805644887606363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C7D-4C48-AD7E-9C4DB8084C98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123.22388789433002</c:v>
                </c:pt>
                <c:pt idx="1">
                  <c:v>108.38169167047251</c:v>
                </c:pt>
                <c:pt idx="2">
                  <c:v>95.972537151543023</c:v>
                </c:pt>
                <c:pt idx="3">
                  <c:v>97.277969360858876</c:v>
                </c:pt>
                <c:pt idx="4">
                  <c:v>94.211041505020219</c:v>
                </c:pt>
                <c:pt idx="5">
                  <c:v>93.020812038919914</c:v>
                </c:pt>
                <c:pt idx="6">
                  <c:v>91.707719282854455</c:v>
                </c:pt>
                <c:pt idx="7">
                  <c:v>92.139508227062251</c:v>
                </c:pt>
                <c:pt idx="8">
                  <c:v>91.366312201344655</c:v>
                </c:pt>
                <c:pt idx="9">
                  <c:v>90.147411995824839</c:v>
                </c:pt>
                <c:pt idx="10">
                  <c:v>90.279373738025811</c:v>
                </c:pt>
                <c:pt idx="11">
                  <c:v>85.165075800960508</c:v>
                </c:pt>
                <c:pt idx="12">
                  <c:v>110.1384005438476</c:v>
                </c:pt>
                <c:pt idx="13">
                  <c:v>105.10828798900559</c:v>
                </c:pt>
                <c:pt idx="14">
                  <c:v>104.8875126488287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C7D-4C48-AD7E-9C4DB8084C98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111.873424721395</c:v>
                </c:pt>
                <c:pt idx="1">
                  <c:v>108.12745401568927</c:v>
                </c:pt>
                <c:pt idx="2">
                  <c:v>106.97411763826493</c:v>
                </c:pt>
                <c:pt idx="3">
                  <c:v>110.539275155803</c:v>
                </c:pt>
                <c:pt idx="4">
                  <c:v>110.06593640176189</c:v>
                </c:pt>
                <c:pt idx="5">
                  <c:v>110.36991886235357</c:v>
                </c:pt>
                <c:pt idx="6">
                  <c:v>112.15272582691371</c:v>
                </c:pt>
                <c:pt idx="7">
                  <c:v>113.52214604285663</c:v>
                </c:pt>
                <c:pt idx="8">
                  <c:v>115.9606962778097</c:v>
                </c:pt>
                <c:pt idx="9">
                  <c:v>116.96942840770201</c:v>
                </c:pt>
                <c:pt idx="10">
                  <c:v>116.36146733245313</c:v>
                </c:pt>
                <c:pt idx="11">
                  <c:v>108.47452889765771</c:v>
                </c:pt>
                <c:pt idx="12">
                  <c:v>106.67393451219066</c:v>
                </c:pt>
                <c:pt idx="13">
                  <c:v>110.3181639597002</c:v>
                </c:pt>
                <c:pt idx="14">
                  <c:v>114.3032828741005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C7D-4C48-AD7E-9C4DB8084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655744"/>
        <c:axId val="294201600"/>
      </c:lineChart>
      <c:catAx>
        <c:axId val="40265574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4201600"/>
        <c:crossesAt val="100"/>
        <c:auto val="1"/>
        <c:lblAlgn val="ctr"/>
        <c:lblOffset val="200"/>
        <c:noMultiLvlLbl val="0"/>
      </c:catAx>
      <c:valAx>
        <c:axId val="294201600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2655744"/>
        <c:crossesAt val="1"/>
        <c:crossBetween val="between"/>
        <c:majorUnit val="10"/>
      </c:valAx>
      <c:catAx>
        <c:axId val="40265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294202176"/>
        <c:crossesAt val="0"/>
        <c:auto val="1"/>
        <c:lblAlgn val="ctr"/>
        <c:lblOffset val="100"/>
        <c:noMultiLvlLbl val="0"/>
      </c:catAx>
      <c:valAx>
        <c:axId val="29420217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2656256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2406528"/>
        <c:axId val="47698912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406528"/>
        <c:axId val="476989120"/>
      </c:lineChart>
      <c:dateAx>
        <c:axId val="3924065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989120"/>
        <c:crosses val="autoZero"/>
        <c:auto val="0"/>
        <c:lblOffset val="300"/>
        <c:baseTimeUnit val="days"/>
      </c:dateAx>
      <c:valAx>
        <c:axId val="47698912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40652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Modena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A71-441B-8781-9019E9CF0D1A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71-441B-8781-9019E9CF0D1A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A71-441B-8781-9019E9CF0D1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-2.5282527263792209</c:v>
                </c:pt>
                <c:pt idx="1">
                  <c:v>-2.8403167227652681</c:v>
                </c:pt>
                <c:pt idx="2">
                  <c:v>2.9157913796318491</c:v>
                </c:pt>
                <c:pt idx="3">
                  <c:v>2.2106578611194028</c:v>
                </c:pt>
                <c:pt idx="4">
                  <c:v>-2.4089223477268162</c:v>
                </c:pt>
                <c:pt idx="5">
                  <c:v>-2.450013029795528</c:v>
                </c:pt>
                <c:pt idx="6">
                  <c:v>0.61356280039379651</c:v>
                </c:pt>
                <c:pt idx="7">
                  <c:v>4.4875087366211819</c:v>
                </c:pt>
                <c:pt idx="8">
                  <c:v>0.86133380770216927</c:v>
                </c:pt>
                <c:pt idx="9">
                  <c:v>-0.10769933663974385</c:v>
                </c:pt>
                <c:pt idx="10">
                  <c:v>1.2623429712559364</c:v>
                </c:pt>
                <c:pt idx="11">
                  <c:v>-1.9789968075259456</c:v>
                </c:pt>
                <c:pt idx="12">
                  <c:v>-0.52172568479459391</c:v>
                </c:pt>
                <c:pt idx="13">
                  <c:v>0.98216951619551907</c:v>
                </c:pt>
                <c:pt idx="14">
                  <c:v>1.6513396900513122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A71-441B-8781-9019E9CF0D1A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A71-441B-8781-9019E9CF0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3123712"/>
        <c:axId val="294205056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Modena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98.794934968753239</c:v>
                </c:pt>
                <c:pt idx="1">
                  <c:v>95.988845909590665</c:v>
                </c:pt>
                <c:pt idx="2">
                  <c:v>98.78768040403061</c:v>
                </c:pt>
                <c:pt idx="3">
                  <c:v>100.97153802669983</c:v>
                </c:pt>
                <c:pt idx="4">
                  <c:v>98.539212082331176</c:v>
                </c:pt>
                <c:pt idx="5">
                  <c:v>96.124988546856216</c:v>
                </c:pt>
                <c:pt idx="6">
                  <c:v>96.714775718462533</c:v>
                </c:pt>
                <c:pt idx="7">
                  <c:v>101.05485972843212</c:v>
                </c:pt>
                <c:pt idx="8">
                  <c:v>101.92527939959911</c:v>
                </c:pt>
                <c:pt idx="9">
                  <c:v>101.81550654981754</c:v>
                </c:pt>
                <c:pt idx="10">
                  <c:v>103.1007674403978</c:v>
                </c:pt>
                <c:pt idx="11">
                  <c:v>101.06040654421759</c:v>
                </c:pt>
                <c:pt idx="12">
                  <c:v>100.53314844611856</c:v>
                </c:pt>
                <c:pt idx="13">
                  <c:v>101.52055438382793</c:v>
                </c:pt>
                <c:pt idx="14">
                  <c:v>103.19700359192821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A71-441B-8781-9019E9CF0D1A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A71-441B-8781-9019E9CF0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123200"/>
        <c:axId val="294204480"/>
      </c:lineChart>
      <c:catAx>
        <c:axId val="4031232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294204480"/>
        <c:crossesAt val="100"/>
        <c:auto val="1"/>
        <c:lblAlgn val="ctr"/>
        <c:lblOffset val="100"/>
        <c:noMultiLvlLbl val="0"/>
      </c:catAx>
      <c:valAx>
        <c:axId val="294204480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3123200"/>
        <c:crosses val="autoZero"/>
        <c:crossBetween val="between"/>
      </c:valAx>
      <c:catAx>
        <c:axId val="40312371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4205056"/>
        <c:crossesAt val="0"/>
        <c:auto val="1"/>
        <c:lblAlgn val="ctr"/>
        <c:lblOffset val="100"/>
        <c:noMultiLvlLbl val="0"/>
      </c:catAx>
      <c:valAx>
        <c:axId val="29420505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3123712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Modena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71.457622663931787</c:v>
                </c:pt>
                <c:pt idx="1">
                  <c:v>70.498000265527935</c:v>
                </c:pt>
                <c:pt idx="2">
                  <c:v>70.786165153474073</c:v>
                </c:pt>
                <c:pt idx="3">
                  <c:v>72.81215330804865</c:v>
                </c:pt>
                <c:pt idx="4">
                  <c:v>72.266774693775361</c:v>
                </c:pt>
                <c:pt idx="5">
                  <c:v>70.812055673456314</c:v>
                </c:pt>
                <c:pt idx="6">
                  <c:v>71.208321071317258</c:v>
                </c:pt>
                <c:pt idx="7">
                  <c:v>73.744172110609412</c:v>
                </c:pt>
                <c:pt idx="8">
                  <c:v>74.45355111896022</c:v>
                </c:pt>
                <c:pt idx="9">
                  <c:v>73.459647559974314</c:v>
                </c:pt>
                <c:pt idx="10">
                  <c:v>74.735043514651849</c:v>
                </c:pt>
                <c:pt idx="11">
                  <c:v>72.709278072054488</c:v>
                </c:pt>
                <c:pt idx="12">
                  <c:v>70.769941549279793</c:v>
                </c:pt>
                <c:pt idx="13">
                  <c:v>72.347087895468576</c:v>
                </c:pt>
                <c:pt idx="14">
                  <c:v>73.507589431798607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53C-4497-BFFD-9000D3F2812C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53C-4497-BFFD-9000D3F2812C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67.784561126157925</c:v>
                </c:pt>
                <c:pt idx="1">
                  <c:v>65.624258235759953</c:v>
                </c:pt>
                <c:pt idx="2">
                  <c:v>67.11344292624139</c:v>
                </c:pt>
                <c:pt idx="3">
                  <c:v>68.395748240030542</c:v>
                </c:pt>
                <c:pt idx="4">
                  <c:v>66.757898402705891</c:v>
                </c:pt>
                <c:pt idx="5">
                  <c:v>65.143736394080548</c:v>
                </c:pt>
                <c:pt idx="6">
                  <c:v>65.865426739802928</c:v>
                </c:pt>
                <c:pt idx="7">
                  <c:v>68.838837421929227</c:v>
                </c:pt>
                <c:pt idx="8">
                  <c:v>69.1924279427013</c:v>
                </c:pt>
                <c:pt idx="9">
                  <c:v>69.029732560715004</c:v>
                </c:pt>
                <c:pt idx="10">
                  <c:v>69.916729359739108</c:v>
                </c:pt>
                <c:pt idx="11">
                  <c:v>68.321464117686546</c:v>
                </c:pt>
                <c:pt idx="12">
                  <c:v>67.695222201566281</c:v>
                </c:pt>
                <c:pt idx="13">
                  <c:v>68.289369149257098</c:v>
                </c:pt>
                <c:pt idx="14">
                  <c:v>69.297917685096948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53C-4497-BFFD-9000D3F2812C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53C-4497-BFFD-9000D3F28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510784"/>
        <c:axId val="528334848"/>
      </c:lineChart>
      <c:catAx>
        <c:axId val="40351078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8334848"/>
        <c:crosses val="autoZero"/>
        <c:auto val="1"/>
        <c:lblAlgn val="ctr"/>
        <c:lblOffset val="100"/>
        <c:tickLblSkip val="2"/>
        <c:noMultiLvlLbl val="0"/>
      </c:catAx>
      <c:valAx>
        <c:axId val="528334848"/>
        <c:scaling>
          <c:orientation val="minMax"/>
          <c:min val="64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3510784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Modena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C1-4664-A74A-879EDD29A5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5.1401955464547413</c:v>
                </c:pt>
                <c:pt idx="1">
                  <c:v>6.9133053581821144</c:v>
                </c:pt>
                <c:pt idx="2">
                  <c:v>5.1884746394577537</c:v>
                </c:pt>
                <c:pt idx="3">
                  <c:v>6.0654779008299435</c:v>
                </c:pt>
                <c:pt idx="4">
                  <c:v>7.6229724024808014</c:v>
                </c:pt>
                <c:pt idx="5">
                  <c:v>8.0047376473784801</c:v>
                </c:pt>
                <c:pt idx="6">
                  <c:v>7.5031881824081479</c:v>
                </c:pt>
                <c:pt idx="7">
                  <c:v>6.6518269149766009</c:v>
                </c:pt>
                <c:pt idx="8">
                  <c:v>7.0663159744426576</c:v>
                </c:pt>
                <c:pt idx="9">
                  <c:v>6.030406007111071</c:v>
                </c:pt>
                <c:pt idx="10">
                  <c:v>6.4471952223699667</c:v>
                </c:pt>
                <c:pt idx="11">
                  <c:v>6.0347373412504952</c:v>
                </c:pt>
                <c:pt idx="12">
                  <c:v>4.3446684855214599</c:v>
                </c:pt>
                <c:pt idx="13">
                  <c:v>5.6086828983003638</c:v>
                </c:pt>
                <c:pt idx="14">
                  <c:v>5.7268532123576952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7C1-4664-A74A-879EDD29A53C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7C1-4664-A74A-879EDD29A5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7C1-4664-A74A-879EDD29A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611648"/>
        <c:axId val="528337728"/>
      </c:lineChart>
      <c:catAx>
        <c:axId val="4036116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8337728"/>
        <c:crosses val="autoZero"/>
        <c:auto val="1"/>
        <c:lblAlgn val="ctr"/>
        <c:lblOffset val="100"/>
        <c:tickLblSkip val="2"/>
        <c:noMultiLvlLbl val="0"/>
      </c:catAx>
      <c:valAx>
        <c:axId val="528337728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3611648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Modena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2F-4370-AE79-0528E73251E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125.82549545219997</c:v>
                </c:pt>
                <c:pt idx="1">
                  <c:v>124.50719738389569</c:v>
                </c:pt>
                <c:pt idx="2">
                  <c:v>122.78921954635813</c:v>
                </c:pt>
                <c:pt idx="3">
                  <c:v>124.64143144061997</c:v>
                </c:pt>
                <c:pt idx="4">
                  <c:v>127.7506164952437</c:v>
                </c:pt>
                <c:pt idx="5">
                  <c:v>131.15303353380048</c:v>
                </c:pt>
                <c:pt idx="6">
                  <c:v>130.30826985206394</c:v>
                </c:pt>
                <c:pt idx="7">
                  <c:v>133.44531369015129</c:v>
                </c:pt>
                <c:pt idx="8">
                  <c:v>134.32142843733419</c:v>
                </c:pt>
                <c:pt idx="9">
                  <c:v>131.6768891414726</c:v>
                </c:pt>
                <c:pt idx="10">
                  <c:v>126.58729129508572</c:v>
                </c:pt>
                <c:pt idx="11">
                  <c:v>125.9192438825503</c:v>
                </c:pt>
                <c:pt idx="12">
                  <c:v>129.58634964696182</c:v>
                </c:pt>
                <c:pt idx="13">
                  <c:v>131.24371538673941</c:v>
                </c:pt>
                <c:pt idx="14">
                  <c:v>131.91881213716923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2F-4370-AE79-0528E73251E9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A2F-4370-AE79-0528E73251E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A2F-4370-AE79-0528E7325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006400"/>
        <c:axId val="528339456"/>
      </c:lineChart>
      <c:catAx>
        <c:axId val="40400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8339456"/>
        <c:crosses val="autoZero"/>
        <c:auto val="1"/>
        <c:lblAlgn val="ctr"/>
        <c:lblOffset val="100"/>
        <c:tickLblSkip val="2"/>
        <c:noMultiLvlLbl val="0"/>
      </c:catAx>
      <c:valAx>
        <c:axId val="528339456"/>
        <c:scaling>
          <c:orientation val="minMax"/>
          <c:min val="11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4006400"/>
        <c:crosses val="autoZero"/>
        <c:crossBetween val="between"/>
        <c:majorUnit val="10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Modena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70-4F2E-9EA4-1F29D9C465B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106.14311572814738</c:v>
                </c:pt>
                <c:pt idx="1">
                  <c:v>107.5493699063888</c:v>
                </c:pt>
                <c:pt idx="2">
                  <c:v>103.64505354969512</c:v>
                </c:pt>
                <c:pt idx="3">
                  <c:v>102.54236903952626</c:v>
                </c:pt>
                <c:pt idx="4">
                  <c:v>105.71871187868665</c:v>
                </c:pt>
                <c:pt idx="5">
                  <c:v>111.8872911901628</c:v>
                </c:pt>
                <c:pt idx="6">
                  <c:v>111.75208112728012</c:v>
                </c:pt>
                <c:pt idx="7">
                  <c:v>111.38209702143271</c:v>
                </c:pt>
                <c:pt idx="8">
                  <c:v>112.92632059425216</c:v>
                </c:pt>
                <c:pt idx="9">
                  <c:v>112.65096216760905</c:v>
                </c:pt>
                <c:pt idx="10">
                  <c:v>108.31064173199542</c:v>
                </c:pt>
                <c:pt idx="11">
                  <c:v>106.75826077975873</c:v>
                </c:pt>
                <c:pt idx="12">
                  <c:v>111.55199081013002</c:v>
                </c:pt>
                <c:pt idx="13">
                  <c:v>112.94535743839857</c:v>
                </c:pt>
                <c:pt idx="14">
                  <c:v>113.3715622279983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070-4F2E-9EA4-1F29D9C465B2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70-4F2E-9EA4-1F29D9C465B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070-4F2E-9EA4-1F29D9C46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008448"/>
        <c:axId val="528340608"/>
      </c:lineChart>
      <c:catAx>
        <c:axId val="40400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8340608"/>
        <c:crosses val="autoZero"/>
        <c:auto val="1"/>
        <c:lblAlgn val="ctr"/>
        <c:lblOffset val="100"/>
        <c:tickLblSkip val="2"/>
        <c:noMultiLvlLbl val="0"/>
      </c:catAx>
      <c:valAx>
        <c:axId val="528340608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4008448"/>
        <c:crosses val="autoZero"/>
        <c:crossBetween val="between"/>
        <c:majorUnit val="5"/>
      </c:valAx>
    </c:plotArea>
    <c:legend>
      <c:legendPos val="b"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2408576"/>
        <c:axId val="47699142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408576"/>
        <c:axId val="476991424"/>
      </c:lineChart>
      <c:dateAx>
        <c:axId val="3924085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991424"/>
        <c:crosses val="autoZero"/>
        <c:auto val="0"/>
        <c:lblOffset val="300"/>
        <c:baseTimeUnit val="days"/>
      </c:dateAx>
      <c:valAx>
        <c:axId val="47699142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40857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2561664"/>
        <c:axId val="47699372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561664"/>
        <c:axId val="476993728"/>
      </c:lineChart>
      <c:dateAx>
        <c:axId val="3925616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993728"/>
        <c:crosses val="autoZero"/>
        <c:auto val="0"/>
        <c:lblOffset val="300"/>
        <c:baseTimeUnit val="days"/>
      </c:dateAx>
      <c:valAx>
        <c:axId val="47699372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56166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2562176"/>
        <c:axId val="49495302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562176"/>
        <c:axId val="494953024"/>
      </c:lineChart>
      <c:dateAx>
        <c:axId val="3925621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4953024"/>
        <c:crosses val="autoZero"/>
        <c:auto val="0"/>
        <c:lblOffset val="300"/>
        <c:baseTimeUnit val="days"/>
      </c:dateAx>
      <c:valAx>
        <c:axId val="49495302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56217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75-483B-9DB6-8902206EE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041408"/>
        <c:axId val="49495532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75-483B-9DB6-8902206EE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041408"/>
        <c:axId val="494955328"/>
      </c:lineChart>
      <c:dateAx>
        <c:axId val="3930414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4955328"/>
        <c:crosses val="autoZero"/>
        <c:auto val="0"/>
        <c:lblOffset val="300"/>
        <c:baseTimeUnit val="days"/>
      </c:dateAx>
      <c:valAx>
        <c:axId val="49495532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041408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152400</xdr:colOff>
      <xdr:row>6</xdr:row>
      <xdr:rowOff>57150</xdr:rowOff>
    </xdr:to>
    <xdr:pic>
      <xdr:nvPicPr>
        <xdr:cNvPr id="21066774" name="Immagine 2">
          <a:extLst>
            <a:ext uri="{FF2B5EF4-FFF2-40B4-BE49-F238E27FC236}">
              <a16:creationId xmlns="" xmlns:a16="http://schemas.microsoft.com/office/drawing/2014/main" id="{00000000-0008-0000-0000-000016744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285750"/>
          <a:ext cx="388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E5967D47-D0CE-4A7F-A2EA-FA06F9B20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="" xmlns:a16="http://schemas.microsoft.com/office/drawing/2014/main" id="{22A00166-2408-4B51-918A-73B5B0651F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="" xmlns:a16="http://schemas.microsoft.com/office/drawing/2014/main" id="{F5284C80-AB5E-4C3A-B026-4072491EAC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BF626C68-6CDE-4ADD-B3F4-6782BFCB4D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="" xmlns:a16="http://schemas.microsoft.com/office/drawing/2014/main" id="{57A1EF51-C2E4-4CF1-9CF2-04ECF652CC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B3B8DDAF-8CF1-401E-A4F8-F1E698D7C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:a16="http://schemas.microsoft.com/office/drawing/2014/main" xmlns="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:a16="http://schemas.microsoft.com/office/drawing/2014/main" xmlns="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:a16="http://schemas.microsoft.com/office/drawing/2014/main" xmlns="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:a16="http://schemas.microsoft.com/office/drawing/2014/main" xmlns="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:a16="http://schemas.microsoft.com/office/drawing/2014/main" xmlns="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F09DA59A-03BB-4C0F-9D5A-70FBAAF5B4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="" xmlns:a16="http://schemas.microsoft.com/office/drawing/2014/main" id="{8B3D55B2-54C3-402C-90C1-17194863BB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="" xmlns:a16="http://schemas.microsoft.com/office/drawing/2014/main" id="{C5A83EF7-3CA8-4004-A2C4-775AF9D6A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="" xmlns:a16="http://schemas.microsoft.com/office/drawing/2014/main" id="{6B35CE33-0B99-45D2-A37F-1F4343356B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4888BD39-7B90-4354-947C-A5A268419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4CB05DAF-D09C-4F9A-B7B4-5E0337E2D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="" xmlns:a16="http://schemas.microsoft.com/office/drawing/2014/main" id="{49BEFBF1-BDEA-4517-985D-360468A64F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="" xmlns:a16="http://schemas.microsoft.com/office/drawing/2014/main" id="{A69E9F88-0AE8-4395-8D0B-8A2C43DA6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="" xmlns:a16="http://schemas.microsoft.com/office/drawing/2014/main" id="{0AF119AC-BD47-449B-8B7B-71C09CDBF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="" xmlns:a16="http://schemas.microsoft.com/office/drawing/2014/main" id="{FB883DB8-FDF7-4452-991C-DA9F50EADA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="" xmlns:a16="http://schemas.microsoft.com/office/drawing/2014/main" id="{8A36BCBF-20FA-4C26-816E-71206A38A1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72C8716F-320D-490F-804B-D6C978C82E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D2C501C4-5FE4-4AB9-B1D8-B71C630657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114F3695-332A-4D70-A39B-48006110AD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625803F8-37F7-47A5-998A-E8FC81D58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="" xmlns:a16="http://schemas.microsoft.com/office/drawing/2014/main" id="{95C1BC1D-D253-42E1-9E91-D218EA0AB3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="" xmlns:a16="http://schemas.microsoft.com/office/drawing/2014/main" id="{E8F1CF08-A989-4DFC-9FF9-9CE6BCA4C9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E5BA7350-7935-4C0C-B6B1-4147C339C4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="" xmlns:a16="http://schemas.microsoft.com/office/drawing/2014/main" id="{1F35A9FD-A994-4805-B039-518B9E7D22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="" xmlns:a16="http://schemas.microsoft.com/office/drawing/2014/main" id="{63CD5820-020C-408B-9ABF-9016CEA62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E44BB07E-8BAF-456A-8D2E-EB55BD0C8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="" xmlns:a16="http://schemas.microsoft.com/office/drawing/2014/main" id="{FD3BB652-17D2-442D-87D1-E3EB224D1B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="" xmlns:a16="http://schemas.microsoft.com/office/drawing/2014/main" id="{C7569C80-ECAC-4DC7-8334-B9055E6258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="" xmlns:a16="http://schemas.microsoft.com/office/drawing/2014/main" id="{AADCC298-FA5D-4612-8EF4-DCB2949CC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A3A33C8D-A4D9-45CD-9FAC-0FFDF0D29D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="" xmlns:a16="http://schemas.microsoft.com/office/drawing/2014/main" id="{D6E4ACCB-1FAD-4163-B13A-1AAED809C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29261F23-7065-491A-B9E9-83E4B2DB59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="" xmlns:a16="http://schemas.microsoft.com/office/drawing/2014/main" id="{4707590F-3F7C-4E50-B83D-DDFC0F35F9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="" xmlns:a16="http://schemas.microsoft.com/office/drawing/2014/main" id="{2F240C2E-7E07-4170-95A4-591739DD32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="" xmlns:a16="http://schemas.microsoft.com/office/drawing/2014/main" id="{8EFA2E65-78C3-4999-A8F5-97384E27FE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="" xmlns:a16="http://schemas.microsoft.com/office/drawing/2014/main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7AC13DCD-5C5A-425B-8A07-D41C6D7DC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CB8D40CA-C0B6-4938-9658-B85775A983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="" xmlns:a16="http://schemas.microsoft.com/office/drawing/2014/main" id="{D11B0A52-1120-4F5D-ADF0-38264705B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B95FB37F-2198-4133-BD38-E2CF2CC8BB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A69F1C83-4585-4451-B2FB-F563DD18C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B3A219EB-56F1-411D-AE30-02E8276AC9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221FCC36-8E38-49D2-B20D-CB7C65048B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75663B3E-4D83-4055-A0A5-5A0029A32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9D84B5FE-B407-4019-ACB1-D856145B12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="" xmlns:a16="http://schemas.microsoft.com/office/drawing/2014/main" id="{53CB44B9-5FD8-496E-85B2-2FDA993AD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="" xmlns:a16="http://schemas.microsoft.com/office/drawing/2014/main" id="{E9458727-B6E4-4498-B6F5-13F9D67AE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B20" t="str">
            <v xml:space="preserve">Il quadro provinciale. </v>
          </cell>
          <cell r="D20" t="str">
            <v>Valore aggiunto: indice (2000=100) e tasso di variazione</v>
          </cell>
          <cell r="E20" t="str">
            <v>Il quadro provinciale. Valore aggiunto: indice (2000=100) e tasso di variazione</v>
          </cell>
        </row>
        <row r="21">
          <cell r="D21" t="str">
            <v>Principali variabili, tasso di variazione - 1</v>
          </cell>
          <cell r="E21" t="str">
            <v>Il quadro provinciale. Principali variabili, tasso di variazione(*) - 1 (1)</v>
          </cell>
        </row>
        <row r="22">
          <cell r="D22" t="str">
            <v>Principali variabili, tasso di variazione - 2</v>
          </cell>
          <cell r="E22" t="str">
            <v>Il quadro provinciale. Principali variabili, tasso di variazione(*) - 2</v>
          </cell>
        </row>
        <row r="23">
          <cell r="D23" t="str">
            <v>Valore aggiunto: i settori, variazione, quota e indice (2000=100)</v>
          </cell>
          <cell r="E23" t="str">
            <v>Il quadro provinciale. Valore aggiunto: i settori, variazione, quota e indice (2000=100)</v>
          </cell>
        </row>
        <row r="24">
          <cell r="D24" t="str">
            <v>Esportazioni: indice (2000=100), tasso di variazione e quota</v>
          </cell>
          <cell r="E24" t="str">
            <v>Il quadro provinciale. Esportazioni: indice (2000=100), tasso di variazione e quota</v>
          </cell>
        </row>
        <row r="25">
          <cell r="D25" t="str">
            <v>Importazioni: indice (2000=100), tasso di variazione e quota</v>
          </cell>
          <cell r="E25" t="str">
            <v>Il quadro provinciale. Importazioni: indice (2000=100), tasso di variazione e quota</v>
          </cell>
        </row>
        <row r="26">
          <cell r="D26" t="str">
            <v xml:space="preserve">Unità di lavoro </v>
          </cell>
          <cell r="E26" t="str">
            <v xml:space="preserve">Il quadro provinciale. Unità di lavoro </v>
          </cell>
        </row>
        <row r="27">
          <cell r="D27" t="str">
            <v>Unità di lavoro nei settori: indice e tasso di variazione</v>
          </cell>
          <cell r="E27" t="str">
            <v>Il quadro provinciale. Unità di lavoro nei settori: indice e tasso di variazione</v>
          </cell>
        </row>
        <row r="28">
          <cell r="D28" t="str">
            <v>Lavoro: occupati, tassi di attività, occupazione e disoccupazione</v>
          </cell>
          <cell r="E28" t="str">
            <v>Il quadro provinciale. Lavoro: occupati, tassi di attività, occupazione e disoccupazione</v>
          </cell>
        </row>
        <row r="29">
          <cell r="D29" t="str">
            <v>Indici strutturali</v>
          </cell>
          <cell r="E29" t="str">
            <v>Il quadro provinciale.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/>
      <sheetData sheetId="4"/>
      <sheetData sheetId="5"/>
      <sheetData sheetId="6"/>
      <sheetData sheetId="7">
        <row r="10">
          <cell r="A10">
            <v>2009</v>
          </cell>
          <cell r="D10">
            <v>95.989271793121461</v>
          </cell>
          <cell r="E10">
            <v>106.87086688083217</v>
          </cell>
          <cell r="H10">
            <v>-16.431946094448346</v>
          </cell>
          <cell r="I10">
            <v>-23.491011599197819</v>
          </cell>
          <cell r="M10">
            <v>88.986021345617345</v>
          </cell>
          <cell r="N10">
            <v>86.753275964875911</v>
          </cell>
          <cell r="O10">
            <v>112.89572010299875</v>
          </cell>
          <cell r="P10">
            <v>108.71846396058181</v>
          </cell>
          <cell r="Q10">
            <v>101.36387739061901</v>
          </cell>
          <cell r="R10">
            <v>0.13242174237040327</v>
          </cell>
          <cell r="S10">
            <v>-23.499303800195158</v>
          </cell>
          <cell r="T10">
            <v>-9.6729494676125469</v>
          </cell>
          <cell r="U10">
            <v>-1.7783915478325363</v>
          </cell>
          <cell r="V10">
            <v>-9.4823222010064772</v>
          </cell>
          <cell r="W10">
            <v>1.5716184327874674</v>
          </cell>
          <cell r="X10">
            <v>28.181905168391459</v>
          </cell>
          <cell r="Y10">
            <v>6.1698727267723292</v>
          </cell>
          <cell r="Z10">
            <v>64.076603672048734</v>
          </cell>
          <cell r="AA10">
            <v>98.794934968753239</v>
          </cell>
          <cell r="AB10">
            <v>-2.5282527263792209</v>
          </cell>
          <cell r="AC10">
            <v>-0.66060669914971282</v>
          </cell>
          <cell r="AD10">
            <v>1.4244610225803811</v>
          </cell>
          <cell r="AE10">
            <v>75.531055858924717</v>
          </cell>
          <cell r="AF10">
            <v>89.584142734613366</v>
          </cell>
          <cell r="AG10">
            <v>123.22388789433002</v>
          </cell>
          <cell r="AH10">
            <v>111.873424721395</v>
          </cell>
          <cell r="AI10">
            <v>104.05669443971428</v>
          </cell>
          <cell r="AJ10">
            <v>-1.8269540023343467</v>
          </cell>
          <cell r="AK10">
            <v>-10.556348109496271</v>
          </cell>
          <cell r="AL10">
            <v>-5.0225740520643107</v>
          </cell>
          <cell r="AM10">
            <v>-1.7479695189813516</v>
          </cell>
          <cell r="AN10">
            <v>-4.5251146942192904</v>
          </cell>
          <cell r="AO10">
            <v>71.457622663931787</v>
          </cell>
          <cell r="AP10">
            <v>67.784561126157925</v>
          </cell>
          <cell r="AQ10">
            <v>5.1401955464547413</v>
          </cell>
          <cell r="AR10">
            <v>-5.037394989594346</v>
          </cell>
          <cell r="AS10">
            <v>31.895014009926893</v>
          </cell>
          <cell r="AT10">
            <v>30.109933011277434</v>
          </cell>
          <cell r="AU10">
            <v>39.59686199106843</v>
          </cell>
          <cell r="AV10">
            <v>17.411259194391985</v>
          </cell>
          <cell r="AW10">
            <v>125.82549545219997</v>
          </cell>
          <cell r="AX10">
            <v>106.14311572814738</v>
          </cell>
          <cell r="AY10">
            <v>-7.1344463079192728</v>
          </cell>
          <cell r="AZ10">
            <v>71.160798833529228</v>
          </cell>
        </row>
        <row r="11">
          <cell r="A11">
            <v>2010</v>
          </cell>
          <cell r="D11">
            <v>107.19860914644278</v>
          </cell>
          <cell r="E11">
            <v>127.91390985561047</v>
          </cell>
          <cell r="H11">
            <v>19.69015840232926</v>
          </cell>
          <cell r="I11">
            <v>11.677698084302545</v>
          </cell>
          <cell r="M11">
            <v>94.936857803191202</v>
          </cell>
          <cell r="N11">
            <v>100.5774548582138</v>
          </cell>
          <cell r="O11">
            <v>96.340755881956952</v>
          </cell>
          <cell r="P11">
            <v>104.99620875055298</v>
          </cell>
          <cell r="Q11">
            <v>102.88162690290163</v>
          </cell>
          <cell r="R11">
            <v>6.6873834424635348</v>
          </cell>
          <cell r="S11">
            <v>15.935051143123324</v>
          </cell>
          <cell r="T11">
            <v>-14.663943155629033</v>
          </cell>
          <cell r="U11">
            <v>-3.4237562548514622</v>
          </cell>
          <cell r="V11">
            <v>1.4973277969959176</v>
          </cell>
          <cell r="W11">
            <v>1.6519829832308435</v>
          </cell>
          <cell r="X11">
            <v>32.190705784323306</v>
          </cell>
          <cell r="Y11">
            <v>5.1874529227749884</v>
          </cell>
          <cell r="Z11">
            <v>60.969858309670855</v>
          </cell>
          <cell r="AA11">
            <v>95.988845909590665</v>
          </cell>
          <cell r="AB11">
            <v>-2.8403167227652681</v>
          </cell>
          <cell r="AC11">
            <v>-0.98962486625372437</v>
          </cell>
          <cell r="AD11">
            <v>0.35810944244791809</v>
          </cell>
          <cell r="AE11">
            <v>73.792886776493347</v>
          </cell>
          <cell r="AF11">
            <v>91.179744766864232</v>
          </cell>
          <cell r="AG11">
            <v>108.38169167047251</v>
          </cell>
          <cell r="AH11">
            <v>108.12745401568927</v>
          </cell>
          <cell r="AI11">
            <v>101.26749517524172</v>
          </cell>
          <cell r="AJ11">
            <v>-2.3012641127086564</v>
          </cell>
          <cell r="AK11">
            <v>1.7811210595358506</v>
          </cell>
          <cell r="AL11">
            <v>-12.044901745500326</v>
          </cell>
          <cell r="AM11">
            <v>-3.3484008512607466</v>
          </cell>
          <cell r="AN11">
            <v>-2.6804611461961114</v>
          </cell>
          <cell r="AO11">
            <v>70.498000265527935</v>
          </cell>
          <cell r="AP11">
            <v>65.624258235759953</v>
          </cell>
          <cell r="AQ11">
            <v>6.9133053581821144</v>
          </cell>
          <cell r="AR11">
            <v>-1.9553232900429873</v>
          </cell>
          <cell r="AS11">
            <v>32.129743919490799</v>
          </cell>
          <cell r="AT11">
            <v>30.168224647588012</v>
          </cell>
          <cell r="AU11">
            <v>44.821466404456942</v>
          </cell>
          <cell r="AV11">
            <v>21.996608187282554</v>
          </cell>
          <cell r="AW11">
            <v>124.50719738389569</v>
          </cell>
          <cell r="AX11">
            <v>107.5493699063888</v>
          </cell>
          <cell r="AY11">
            <v>4.4644490116174884</v>
          </cell>
          <cell r="AZ11">
            <v>74.337736413711838</v>
          </cell>
        </row>
        <row r="12">
          <cell r="A12">
            <v>2011</v>
          </cell>
          <cell r="D12">
            <v>111.92189251310103</v>
          </cell>
          <cell r="E12">
            <v>129.21812734608181</v>
          </cell>
          <cell r="H12">
            <v>1.0196056800574338</v>
          </cell>
          <cell r="I12">
            <v>4.4061050831413651</v>
          </cell>
          <cell r="M12">
            <v>99.512239506840189</v>
          </cell>
          <cell r="N12">
            <v>106.22239465072994</v>
          </cell>
          <cell r="O12">
            <v>86.318410174803489</v>
          </cell>
          <cell r="P12">
            <v>102.0291175453941</v>
          </cell>
          <cell r="Q12">
            <v>102.49451192402697</v>
          </cell>
          <cell r="R12">
            <v>4.8193945002203087</v>
          </cell>
          <cell r="S12">
            <v>5.612529965561297</v>
          </cell>
          <cell r="T12">
            <v>-10.403017513619572</v>
          </cell>
          <cell r="U12">
            <v>-2.8259031830453862</v>
          </cell>
          <cell r="V12">
            <v>-0.37627221742908556</v>
          </cell>
          <cell r="W12">
            <v>1.738138693272415</v>
          </cell>
          <cell r="X12">
            <v>34.125824790248359</v>
          </cell>
          <cell r="Y12">
            <v>4.6653557241421204</v>
          </cell>
          <cell r="Z12">
            <v>59.470680792337106</v>
          </cell>
          <cell r="AA12">
            <v>98.78768040403061</v>
          </cell>
          <cell r="AB12">
            <v>2.9157913796318491</v>
          </cell>
          <cell r="AC12">
            <v>1.0435261910022309</v>
          </cell>
          <cell r="AD12">
            <v>0.63218597587146874</v>
          </cell>
          <cell r="AE12">
            <v>63.228950562955525</v>
          </cell>
          <cell r="AF12">
            <v>92.467509249894505</v>
          </cell>
          <cell r="AG12">
            <v>95.972537151543023</v>
          </cell>
          <cell r="AH12">
            <v>106.97411763826493</v>
          </cell>
          <cell r="AI12">
            <v>99.616365409612655</v>
          </cell>
          <cell r="AJ12">
            <v>-14.315656528703457</v>
          </cell>
          <cell r="AK12">
            <v>1.4123361348761465</v>
          </cell>
          <cell r="AL12">
            <v>-11.449493293257241</v>
          </cell>
          <cell r="AM12">
            <v>-1.0666452733243736</v>
          </cell>
          <cell r="AN12">
            <v>-1.6304637166860037</v>
          </cell>
          <cell r="AO12">
            <v>70.786165153474073</v>
          </cell>
          <cell r="AP12">
            <v>67.11344292624139</v>
          </cell>
          <cell r="AQ12">
            <v>5.1884746394577537</v>
          </cell>
          <cell r="AR12">
            <v>3.7727905473235568</v>
          </cell>
          <cell r="AS12">
            <v>31.836603424757197</v>
          </cell>
          <cell r="AT12">
            <v>30.292358869571228</v>
          </cell>
          <cell r="AU12">
            <v>48.220453009320686</v>
          </cell>
          <cell r="AV12">
            <v>23.511641253157542</v>
          </cell>
          <cell r="AW12">
            <v>122.78921954635813</v>
          </cell>
          <cell r="AX12">
            <v>103.64505354969512</v>
          </cell>
          <cell r="AY12">
            <v>-3.1987934532974549</v>
          </cell>
          <cell r="AZ12">
            <v>71.959825767980504</v>
          </cell>
        </row>
        <row r="13">
          <cell r="A13">
            <v>2012</v>
          </cell>
          <cell r="D13">
            <v>113.50621010191949</v>
          </cell>
          <cell r="E13">
            <v>117.12358524659589</v>
          </cell>
          <cell r="H13">
            <v>-9.3597874755555033</v>
          </cell>
          <cell r="I13">
            <v>1.4155564682155619</v>
          </cell>
          <cell r="M13">
            <v>96.983519067671196</v>
          </cell>
          <cell r="N13">
            <v>100.02348794466748</v>
          </cell>
          <cell r="O13">
            <v>84.959534004815652</v>
          </cell>
          <cell r="P13">
            <v>103.74084008088403</v>
          </cell>
          <cell r="Q13">
            <v>101.35539460110806</v>
          </cell>
          <cell r="R13">
            <v>-2.5411149941964473</v>
          </cell>
          <cell r="S13">
            <v>-5.8357813589545726</v>
          </cell>
          <cell r="T13">
            <v>-1.5742599605761631</v>
          </cell>
          <cell r="U13">
            <v>1.6776804275782764</v>
          </cell>
          <cell r="V13">
            <v>-1.1113934800365266</v>
          </cell>
          <cell r="W13">
            <v>1.7130088590901154</v>
          </cell>
          <cell r="X13">
            <v>32.495468789988784</v>
          </cell>
          <cell r="Y13">
            <v>4.6435186605966532</v>
          </cell>
          <cell r="Z13">
            <v>61.148003690324451</v>
          </cell>
          <cell r="AA13">
            <v>100.97153802669983</v>
          </cell>
          <cell r="AB13">
            <v>2.2106578611194028</v>
          </cell>
          <cell r="AC13">
            <v>3.1649298187343522</v>
          </cell>
          <cell r="AD13">
            <v>0.29437983106943566</v>
          </cell>
          <cell r="AE13">
            <v>63.486801920317426</v>
          </cell>
          <cell r="AF13">
            <v>92.62844911739117</v>
          </cell>
          <cell r="AG13">
            <v>97.277969360858876</v>
          </cell>
          <cell r="AH13">
            <v>110.539275155803</v>
          </cell>
          <cell r="AI13">
            <v>101.81186473328981</v>
          </cell>
          <cell r="AJ13">
            <v>0.40780584695165878</v>
          </cell>
          <cell r="AK13">
            <v>0.1740501813039419</v>
          </cell>
          <cell r="AL13">
            <v>1.360214336372656</v>
          </cell>
          <cell r="AM13">
            <v>3.3327290715252422</v>
          </cell>
          <cell r="AN13">
            <v>2.203954455324153</v>
          </cell>
          <cell r="AO13">
            <v>72.81215330804865</v>
          </cell>
          <cell r="AP13">
            <v>68.395748240030542</v>
          </cell>
          <cell r="AQ13">
            <v>6.0654779008299435</v>
          </cell>
          <cell r="AR13">
            <v>-3.0440551991220199</v>
          </cell>
          <cell r="AS13">
            <v>31.35823664706043</v>
          </cell>
          <cell r="AT13">
            <v>30.191772258517023</v>
          </cell>
          <cell r="AU13">
            <v>49.835659221175682</v>
          </cell>
          <cell r="AV13">
            <v>22.030724827108962</v>
          </cell>
          <cell r="AW13">
            <v>124.64143144061997</v>
          </cell>
          <cell r="AX13">
            <v>102.54236903952626</v>
          </cell>
          <cell r="AY13">
            <v>-3.2502005276884516</v>
          </cell>
          <cell r="AZ13">
            <v>69.62098713114591</v>
          </cell>
        </row>
        <row r="14">
          <cell r="A14">
            <v>2013</v>
          </cell>
          <cell r="D14">
            <v>116.53940403774772</v>
          </cell>
          <cell r="E14">
            <v>124.65362761469483</v>
          </cell>
          <cell r="H14">
            <v>6.4291426464148316</v>
          </cell>
          <cell r="I14">
            <v>2.6722713524701902</v>
          </cell>
          <cell r="M14">
            <v>101.20449311899233</v>
          </cell>
          <cell r="N14">
            <v>106.42296738785093</v>
          </cell>
          <cell r="O14">
            <v>88.170201227188926</v>
          </cell>
          <cell r="P14">
            <v>101.07978651946938</v>
          </cell>
          <cell r="Q14">
            <v>102.12628586928334</v>
          </cell>
          <cell r="R14">
            <v>4.3522591177330927</v>
          </cell>
          <cell r="S14">
            <v>6.3979766899586732</v>
          </cell>
          <cell r="T14">
            <v>3.7790546522904478</v>
          </cell>
          <cell r="U14">
            <v>-2.5650973708520985</v>
          </cell>
          <cell r="V14">
            <v>0.76058237571781095</v>
          </cell>
          <cell r="W14">
            <v>1.7740701782388897</v>
          </cell>
          <cell r="X14">
            <v>34.313538581528825</v>
          </cell>
          <cell r="Y14">
            <v>4.7826239735303799</v>
          </cell>
          <cell r="Z14">
            <v>59.129767266701904</v>
          </cell>
          <cell r="AA14">
            <v>98.539212082331176</v>
          </cell>
          <cell r="AB14">
            <v>-2.4089223477268162</v>
          </cell>
          <cell r="AC14">
            <v>-0.76351795654157062</v>
          </cell>
          <cell r="AD14">
            <v>-1.4605952490565066E-2</v>
          </cell>
          <cell r="AE14">
            <v>63.493532564570835</v>
          </cell>
          <cell r="AF14">
            <v>92.138277865522824</v>
          </cell>
          <cell r="AG14">
            <v>94.211041505020219</v>
          </cell>
          <cell r="AH14">
            <v>110.06593640176189</v>
          </cell>
          <cell r="AI14">
            <v>101.17223518079119</v>
          </cell>
          <cell r="AJ14">
            <v>1.060164325470403E-2</v>
          </cell>
          <cell r="AK14">
            <v>-0.5291800268048763</v>
          </cell>
          <cell r="AL14">
            <v>-3.1527465838248392</v>
          </cell>
          <cell r="AM14">
            <v>-0.42820866463431084</v>
          </cell>
          <cell r="AN14">
            <v>-0.62824657437933196</v>
          </cell>
          <cell r="AO14">
            <v>72.266774693775361</v>
          </cell>
          <cell r="AP14">
            <v>66.757898402705891</v>
          </cell>
          <cell r="AQ14">
            <v>7.6229724024808014</v>
          </cell>
          <cell r="AR14">
            <v>1.564985256435758</v>
          </cell>
          <cell r="AS14">
            <v>31.471277028943888</v>
          </cell>
          <cell r="AT14">
            <v>30.745626700715249</v>
          </cell>
          <cell r="AU14">
            <v>49.946361286262501</v>
          </cell>
          <cell r="AV14">
            <v>22.508497907675618</v>
          </cell>
          <cell r="AW14">
            <v>127.7506164952437</v>
          </cell>
          <cell r="AX14">
            <v>105.71871187868665</v>
          </cell>
          <cell r="AY14">
            <v>3.247740264471588</v>
          </cell>
          <cell r="AZ14">
            <v>71.882095962726723</v>
          </cell>
        </row>
        <row r="15">
          <cell r="A15">
            <v>2014</v>
          </cell>
          <cell r="D15">
            <v>123.781451591877</v>
          </cell>
          <cell r="E15">
            <v>137.16666962904435</v>
          </cell>
          <cell r="H15">
            <v>10.038249390565213</v>
          </cell>
          <cell r="I15">
            <v>6.2142479738300116</v>
          </cell>
          <cell r="M15">
            <v>102.67266842946478</v>
          </cell>
          <cell r="N15">
            <v>111.04314628160851</v>
          </cell>
          <cell r="O15">
            <v>80.742532267775715</v>
          </cell>
          <cell r="P15">
            <v>103.84144515629312</v>
          </cell>
          <cell r="Q15">
            <v>104.91231243814988</v>
          </cell>
          <cell r="R15">
            <v>1.450701708219837</v>
          </cell>
          <cell r="S15">
            <v>4.3413362802783739</v>
          </cell>
          <cell r="T15">
            <v>-8.4242395458237311</v>
          </cell>
          <cell r="U15">
            <v>2.7321571719898685</v>
          </cell>
          <cell r="V15">
            <v>2.7280210429198704</v>
          </cell>
          <cell r="W15">
            <v>1.7520114048217275</v>
          </cell>
          <cell r="X15">
            <v>34.852423241033179</v>
          </cell>
          <cell r="Y15">
            <v>4.2634173509429658</v>
          </cell>
          <cell r="Z15">
            <v>59.132148003202147</v>
          </cell>
          <cell r="AA15">
            <v>96.124988546856216</v>
          </cell>
          <cell r="AB15">
            <v>-2.450013029795528</v>
          </cell>
          <cell r="AC15">
            <v>-2.0451965891107982</v>
          </cell>
          <cell r="AD15">
            <v>-3.2873767830976508E-2</v>
          </cell>
          <cell r="AE15">
            <v>64.096145902112028</v>
          </cell>
          <cell r="AF15">
            <v>89.745555195468242</v>
          </cell>
          <cell r="AG15">
            <v>93.020812038919914</v>
          </cell>
          <cell r="AH15">
            <v>110.36991886235357</v>
          </cell>
          <cell r="AI15">
            <v>100.55236324051623</v>
          </cell>
          <cell r="AJ15">
            <v>0.94909404659184737</v>
          </cell>
          <cell r="AK15">
            <v>-2.5968823441076205</v>
          </cell>
          <cell r="AL15">
            <v>-1.263365150290674</v>
          </cell>
          <cell r="AM15">
            <v>0.27618214184095269</v>
          </cell>
          <cell r="AN15">
            <v>-0.6126897751811744</v>
          </cell>
          <cell r="AO15">
            <v>70.812055673456314</v>
          </cell>
          <cell r="AP15">
            <v>65.143736394080548</v>
          </cell>
          <cell r="AQ15">
            <v>8.0047376473784801</v>
          </cell>
          <cell r="AR15">
            <v>0.27047266866531139</v>
          </cell>
          <cell r="AS15">
            <v>32.247911198856443</v>
          </cell>
          <cell r="AT15">
            <v>31.803903023746983</v>
          </cell>
          <cell r="AU15">
            <v>51.139756853872143</v>
          </cell>
          <cell r="AV15">
            <v>23.277220876024074</v>
          </cell>
          <cell r="AW15">
            <v>131.15303353380048</v>
          </cell>
          <cell r="AX15">
            <v>111.8872911901628</v>
          </cell>
          <cell r="AY15">
            <v>5.3080827927706187</v>
          </cell>
          <cell r="AZ15">
            <v>75.69765712960708</v>
          </cell>
        </row>
        <row r="16">
          <cell r="A16">
            <v>2015</v>
          </cell>
          <cell r="D16">
            <v>128.5399810959849</v>
          </cell>
          <cell r="E16">
            <v>140.47249470751447</v>
          </cell>
          <cell r="H16">
            <v>2.4100789845014292</v>
          </cell>
          <cell r="I16">
            <v>3.8442993218381183</v>
          </cell>
          <cell r="M16">
            <v>104.67980037626258</v>
          </cell>
          <cell r="N16">
            <v>110.5194059549779</v>
          </cell>
          <cell r="O16">
            <v>80.558540988903459</v>
          </cell>
          <cell r="P16">
            <v>103.94051593648827</v>
          </cell>
          <cell r="Q16">
            <v>104.82478090505411</v>
          </cell>
          <cell r="R16">
            <v>1.9548843694236817</v>
          </cell>
          <cell r="S16">
            <v>-0.47165479740857164</v>
          </cell>
          <cell r="T16">
            <v>-0.22787405064542687</v>
          </cell>
          <cell r="U16">
            <v>9.5405818020011246E-2</v>
          </cell>
          <cell r="V16">
            <v>-8.3433041424341159E-2</v>
          </cell>
          <cell r="W16">
            <v>1.7877527784413094</v>
          </cell>
          <cell r="X16">
            <v>34.717005568440911</v>
          </cell>
          <cell r="Y16">
            <v>4.25725408569431</v>
          </cell>
          <cell r="Z16">
            <v>59.237987567423481</v>
          </cell>
          <cell r="AA16">
            <v>96.714775718462533</v>
          </cell>
          <cell r="AB16">
            <v>0.61356280039379651</v>
          </cell>
          <cell r="AC16">
            <v>6.8001525365080084E-2</v>
          </cell>
          <cell r="AD16">
            <v>-0.4888643835767259</v>
          </cell>
          <cell r="AE16">
            <v>66.227805065145347</v>
          </cell>
          <cell r="AF16">
            <v>90.057461554829956</v>
          </cell>
          <cell r="AG16">
            <v>91.707719282854455</v>
          </cell>
          <cell r="AH16">
            <v>112.15272582691371</v>
          </cell>
          <cell r="AI16">
            <v>101.67824324258027</v>
          </cell>
          <cell r="AJ16">
            <v>3.3257212786066859</v>
          </cell>
          <cell r="AK16">
            <v>0.34754518893151953</v>
          </cell>
          <cell r="AL16">
            <v>-1.411611796633272</v>
          </cell>
          <cell r="AM16">
            <v>1.615301508723177</v>
          </cell>
          <cell r="AN16">
            <v>1.1196952172779717</v>
          </cell>
          <cell r="AO16">
            <v>71.208321071317258</v>
          </cell>
          <cell r="AP16">
            <v>65.865426739802928</v>
          </cell>
          <cell r="AQ16">
            <v>7.5031881824081479</v>
          </cell>
          <cell r="AR16">
            <v>1.2291874175141659</v>
          </cell>
          <cell r="AS16">
            <v>32.194315777898545</v>
          </cell>
          <cell r="AT16">
            <v>32.194315777898545</v>
          </cell>
          <cell r="AU16">
            <v>52.19960471936853</v>
          </cell>
          <cell r="AV16">
            <v>22.899948316966679</v>
          </cell>
          <cell r="AW16">
            <v>130.30826985206394</v>
          </cell>
          <cell r="AX16">
            <v>111.75208112728012</v>
          </cell>
          <cell r="AY16">
            <v>-0.69274541365851316</v>
          </cell>
          <cell r="AZ16">
            <v>75.173265081594778</v>
          </cell>
        </row>
        <row r="17">
          <cell r="A17">
            <v>2016</v>
          </cell>
          <cell r="D17">
            <v>132.28728701969803</v>
          </cell>
          <cell r="E17">
            <v>147.23435769708399</v>
          </cell>
          <cell r="H17">
            <v>4.813656227611518</v>
          </cell>
          <cell r="I17">
            <v>2.9152843276948115</v>
          </cell>
          <cell r="M17">
            <v>111.29512874877274</v>
          </cell>
          <cell r="N17">
            <v>119.26995077734465</v>
          </cell>
          <cell r="O17">
            <v>83.618526955921752</v>
          </cell>
          <cell r="P17">
            <v>105.2448419896957</v>
          </cell>
          <cell r="Q17">
            <v>108.77334743615459</v>
          </cell>
          <cell r="R17">
            <v>6.3195844362827769</v>
          </cell>
          <cell r="S17">
            <v>7.9176545935574882</v>
          </cell>
          <cell r="T17">
            <v>3.7984624962855262</v>
          </cell>
          <cell r="U17">
            <v>1.2548774089253367</v>
          </cell>
          <cell r="V17">
            <v>3.7668254557831515</v>
          </cell>
          <cell r="W17">
            <v>1.8317331347838466</v>
          </cell>
          <cell r="X17">
            <v>36.105738023701036</v>
          </cell>
          <cell r="Y17">
            <v>4.2585520623775741</v>
          </cell>
          <cell r="Z17">
            <v>57.803976779137543</v>
          </cell>
          <cell r="AA17">
            <v>101.05485972843212</v>
          </cell>
          <cell r="AB17">
            <v>4.4875087366211819</v>
          </cell>
          <cell r="AC17">
            <v>3.5345536339246308</v>
          </cell>
          <cell r="AD17">
            <v>-2.5703372438379279E-2</v>
          </cell>
          <cell r="AE17">
            <v>67.248028446324938</v>
          </cell>
          <cell r="AF17">
            <v>91.337012753461948</v>
          </cell>
          <cell r="AG17">
            <v>92.139508227062251</v>
          </cell>
          <cell r="AH17">
            <v>113.52214604285663</v>
          </cell>
          <cell r="AI17">
            <v>102.9365937034041</v>
          </cell>
          <cell r="AJ17">
            <v>1.5404759076282915</v>
          </cell>
          <cell r="AK17">
            <v>1.4208164171415794</v>
          </cell>
          <cell r="AL17">
            <v>0.47083162419079283</v>
          </cell>
          <cell r="AM17">
            <v>1.2210315940571537</v>
          </cell>
          <cell r="AN17">
            <v>1.2375808439389679</v>
          </cell>
          <cell r="AO17">
            <v>73.744172110609412</v>
          </cell>
          <cell r="AP17">
            <v>68.838837421929227</v>
          </cell>
          <cell r="AQ17">
            <v>6.6518269149766009</v>
          </cell>
          <cell r="AR17">
            <v>1.0737376523203945</v>
          </cell>
          <cell r="AS17">
            <v>33.401056638089464</v>
          </cell>
          <cell r="AT17">
            <v>33.802479367642022</v>
          </cell>
          <cell r="AU17">
            <v>50.77429744593794</v>
          </cell>
          <cell r="AV17">
            <v>21.970813162760276</v>
          </cell>
          <cell r="AW17">
            <v>133.44531369015129</v>
          </cell>
          <cell r="AX17">
            <v>111.38209702143271</v>
          </cell>
          <cell r="AY17">
            <v>-0.689731518678105</v>
          </cell>
          <cell r="AZ17">
            <v>74.654771378707579</v>
          </cell>
        </row>
        <row r="18">
          <cell r="A18">
            <v>2017</v>
          </cell>
          <cell r="D18">
            <v>136.98142785562345</v>
          </cell>
          <cell r="E18">
            <v>158.50785571152059</v>
          </cell>
          <cell r="H18">
            <v>7.6568391989255691</v>
          </cell>
          <cell r="I18">
            <v>3.5484444058683007</v>
          </cell>
          <cell r="M18">
            <v>107.09868920590957</v>
          </cell>
          <cell r="N18">
            <v>126.07922264638866</v>
          </cell>
          <cell r="O18">
            <v>86.196496080574235</v>
          </cell>
          <cell r="P18">
            <v>106.87162879672965</v>
          </cell>
          <cell r="Q18">
            <v>112.05507511931251</v>
          </cell>
          <cell r="R18">
            <v>-3.770550957657659</v>
          </cell>
          <cell r="S18">
            <v>5.7091260830279822</v>
          </cell>
          <cell r="T18">
            <v>3.0830118856451927</v>
          </cell>
          <cell r="U18">
            <v>1.5457164230368692</v>
          </cell>
          <cell r="V18">
            <v>3.0170329042085831</v>
          </cell>
          <cell r="W18">
            <v>1.7110439447111188</v>
          </cell>
          <cell r="X18">
            <v>37.049271421136666</v>
          </cell>
          <cell r="Y18">
            <v>4.2612795232600069</v>
          </cell>
          <cell r="Z18">
            <v>56.978405110892218</v>
          </cell>
          <cell r="AA18">
            <v>101.92527939959911</v>
          </cell>
          <cell r="AB18">
            <v>0.86133380770216927</v>
          </cell>
          <cell r="AC18">
            <v>1.3111805971068646</v>
          </cell>
          <cell r="AD18">
            <v>0.34590729923558161</v>
          </cell>
          <cell r="AE18">
            <v>65.766264867269626</v>
          </cell>
          <cell r="AF18">
            <v>93.066634840646756</v>
          </cell>
          <cell r="AG18">
            <v>91.366312201344655</v>
          </cell>
          <cell r="AH18">
            <v>115.9606962778097</v>
          </cell>
          <cell r="AI18">
            <v>104.74012341682116</v>
          </cell>
          <cell r="AJ18">
            <v>-2.2034305143057265</v>
          </cell>
          <cell r="AK18">
            <v>1.8936705230917061</v>
          </cell>
          <cell r="AL18">
            <v>-0.83915796881851579</v>
          </cell>
          <cell r="AM18">
            <v>2.1480832771012759</v>
          </cell>
          <cell r="AN18">
            <v>1.7520782925979139</v>
          </cell>
          <cell r="AO18">
            <v>74.45355111896022</v>
          </cell>
          <cell r="AP18">
            <v>69.1924279427013</v>
          </cell>
          <cell r="AQ18">
            <v>7.0663159744426576</v>
          </cell>
          <cell r="AR18">
            <v>4.7055295174922573</v>
          </cell>
          <cell r="AS18">
            <v>34.364712571250514</v>
          </cell>
          <cell r="AT18">
            <v>34.87291757204806</v>
          </cell>
          <cell r="AU18">
            <v>51.803815051043934</v>
          </cell>
          <cell r="AV18">
            <v>23.65624845510742</v>
          </cell>
          <cell r="AW18">
            <v>134.32142843733419</v>
          </cell>
          <cell r="AX18">
            <v>112.92632059425216</v>
          </cell>
          <cell r="AY18">
            <v>2.1372898960629882</v>
          </cell>
          <cell r="AZ18">
            <v>76.250360264313628</v>
          </cell>
        </row>
        <row r="19">
          <cell r="A19">
            <v>2018</v>
          </cell>
          <cell r="D19">
            <v>137.63674158628828</v>
          </cell>
          <cell r="E19">
            <v>163.68136183453649</v>
          </cell>
          <cell r="H19">
            <v>3.2638799508028837</v>
          </cell>
          <cell r="I19">
            <v>0.47839604311579187</v>
          </cell>
          <cell r="M19">
            <v>103.7447705323991</v>
          </cell>
          <cell r="N19">
            <v>123.42307551284458</v>
          </cell>
          <cell r="O19">
            <v>85.99128209647148</v>
          </cell>
          <cell r="P19">
            <v>108.17389516973979</v>
          </cell>
          <cell r="Q19">
            <v>111.88704268019848</v>
          </cell>
          <cell r="R19">
            <v>-3.131615053721315</v>
          </cell>
          <cell r="S19">
            <v>-2.1067286724900769</v>
          </cell>
          <cell r="T19">
            <v>-0.23807694446296157</v>
          </cell>
          <cell r="U19">
            <v>1.2185332886495592</v>
          </cell>
          <cell r="V19">
            <v>-0.14995522419229967</v>
          </cell>
          <cell r="W19">
            <v>1.6599498164314677</v>
          </cell>
          <cell r="X19">
            <v>36.323212351674698</v>
          </cell>
          <cell r="Y19">
            <v>4.2575187709940767</v>
          </cell>
          <cell r="Z19">
            <v>57.759319060899763</v>
          </cell>
          <cell r="AA19">
            <v>101.81550654981754</v>
          </cell>
          <cell r="AB19">
            <v>-0.10769933663974385</v>
          </cell>
          <cell r="AC19">
            <v>-1.2089005392828978</v>
          </cell>
          <cell r="AD19">
            <v>0.12773567681076958</v>
          </cell>
          <cell r="AE19">
            <v>78.307238962976683</v>
          </cell>
          <cell r="AF19">
            <v>93.571396585777734</v>
          </cell>
          <cell r="AG19">
            <v>90.147411995824839</v>
          </cell>
          <cell r="AH19">
            <v>116.96942840770201</v>
          </cell>
          <cell r="AI19">
            <v>105.98890710959257</v>
          </cell>
          <cell r="AJ19">
            <v>19.069007675922322</v>
          </cell>
          <cell r="AK19">
            <v>0.54236595746182115</v>
          </cell>
          <cell r="AL19">
            <v>-1.3340805556797841</v>
          </cell>
          <cell r="AM19">
            <v>0.86989140482189864</v>
          </cell>
          <cell r="AN19">
            <v>1.1922686856132181</v>
          </cell>
          <cell r="AO19">
            <v>73.459647559974314</v>
          </cell>
          <cell r="AP19">
            <v>69.029732560715004</v>
          </cell>
          <cell r="AQ19">
            <v>6.030406007111071</v>
          </cell>
          <cell r="AR19">
            <v>1.7201256463078796</v>
          </cell>
          <cell r="AS19">
            <v>34.160092628511954</v>
          </cell>
          <cell r="AT19">
            <v>34.956607132672914</v>
          </cell>
          <cell r="AU19">
            <v>52.666584188087441</v>
          </cell>
          <cell r="AV19">
            <v>24.85145030720372</v>
          </cell>
          <cell r="AW19">
            <v>131.6768891414726</v>
          </cell>
          <cell r="AX19">
            <v>112.65096216760905</v>
          </cell>
          <cell r="AY19">
            <v>-4.230144592921592E-2</v>
          </cell>
          <cell r="AZ19">
            <v>76.218105259395585</v>
          </cell>
        </row>
        <row r="20">
          <cell r="A20">
            <v>2019</v>
          </cell>
          <cell r="D20">
            <v>139.35298643836899</v>
          </cell>
          <cell r="E20">
            <v>157.33685247752993</v>
          </cell>
          <cell r="H20">
            <v>-3.8761342683720668</v>
          </cell>
          <cell r="I20">
            <v>1.2469380140075037</v>
          </cell>
          <cell r="M20">
            <v>96.032913834458554</v>
          </cell>
          <cell r="N20">
            <v>116.47912199640159</v>
          </cell>
          <cell r="O20">
            <v>86.395808393417141</v>
          </cell>
          <cell r="P20">
            <v>106.96666987858504</v>
          </cell>
          <cell r="Q20">
            <v>108.76365492869375</v>
          </cell>
          <cell r="R20">
            <v>-7.4334895709583293</v>
          </cell>
          <cell r="S20">
            <v>-5.6261387812527435</v>
          </cell>
          <cell r="T20">
            <v>0.47042710270539523</v>
          </cell>
          <cell r="U20">
            <v>-1.1160042718813434</v>
          </cell>
          <cell r="V20">
            <v>-2.7915544791296099</v>
          </cell>
          <cell r="W20">
            <v>1.5806832541252787</v>
          </cell>
          <cell r="X20">
            <v>35.264032699299371</v>
          </cell>
          <cell r="Y20">
            <v>4.4003864790505522</v>
          </cell>
          <cell r="Z20">
            <v>58.7548975675248</v>
          </cell>
          <cell r="AA20">
            <v>103.1007674403978</v>
          </cell>
          <cell r="AB20">
            <v>1.2623429712559364</v>
          </cell>
          <cell r="AC20">
            <v>1.7134791243898384</v>
          </cell>
          <cell r="AD20">
            <v>-2.2319153241356915E-2</v>
          </cell>
          <cell r="AE20">
            <v>77.58520709340381</v>
          </cell>
          <cell r="AF20">
            <v>93.284102266937751</v>
          </cell>
          <cell r="AG20">
            <v>90.279373738025811</v>
          </cell>
          <cell r="AH20">
            <v>116.36146733245313</v>
          </cell>
          <cell r="AI20">
            <v>105.52694999598235</v>
          </cell>
          <cell r="AJ20">
            <v>-0.92204996515614646</v>
          </cell>
          <cell r="AK20">
            <v>-0.30703220142345167</v>
          </cell>
          <cell r="AL20">
            <v>0.14638439338345854</v>
          </cell>
          <cell r="AM20">
            <v>-0.51976066184559189</v>
          </cell>
          <cell r="AN20">
            <v>-0.43585420984910694</v>
          </cell>
          <cell r="AO20">
            <v>74.735043514651849</v>
          </cell>
          <cell r="AP20">
            <v>69.916729359739108</v>
          </cell>
          <cell r="AQ20">
            <v>6.4471952223699667</v>
          </cell>
          <cell r="AR20">
            <v>0.41755357849910801</v>
          </cell>
          <cell r="AS20">
            <v>33.085376989157524</v>
          </cell>
          <cell r="AT20">
            <v>34.150352081854557</v>
          </cell>
          <cell r="AU20">
            <v>54.735068271482156</v>
          </cell>
          <cell r="AV20">
            <v>24.305667924672818</v>
          </cell>
          <cell r="AW20">
            <v>126.58729129508572</v>
          </cell>
          <cell r="AX20">
            <v>108.31064173199542</v>
          </cell>
          <cell r="AY20">
            <v>-4.0033613003960138</v>
          </cell>
          <cell r="AZ20">
            <v>73.166819129545843</v>
          </cell>
        </row>
        <row r="21">
          <cell r="A21">
            <v>2020</v>
          </cell>
          <cell r="D21">
            <v>130.19066214406601</v>
          </cell>
          <cell r="E21">
            <v>146.90876387211765</v>
          </cell>
          <cell r="H21">
            <v>-6.6278741701036648</v>
          </cell>
          <cell r="I21">
            <v>-6.5749034365726651</v>
          </cell>
          <cell r="M21">
            <v>92.688903970358552</v>
          </cell>
          <cell r="N21">
            <v>107.0725532234207</v>
          </cell>
          <cell r="O21">
            <v>80.970146557838333</v>
          </cell>
          <cell r="P21">
            <v>96.253282615625096</v>
          </cell>
          <cell r="Q21">
            <v>98.905429103230318</v>
          </cell>
          <cell r="R21">
            <v>-3.4821497448930927</v>
          </cell>
          <cell r="S21">
            <v>-8.0757552184085863</v>
          </cell>
          <cell r="T21">
            <v>-6.2800058665718916</v>
          </cell>
          <cell r="U21">
            <v>-10.015631294421357</v>
          </cell>
          <cell r="V21">
            <v>-9.0638971556505243</v>
          </cell>
          <cell r="W21">
            <v>1.6777071465615228</v>
          </cell>
          <cell r="X21">
            <v>35.647223406801899</v>
          </cell>
          <cell r="Y21">
            <v>4.5350986253207335</v>
          </cell>
          <cell r="Z21">
            <v>58.139970821315856</v>
          </cell>
          <cell r="AA21">
            <v>101.06040654421759</v>
          </cell>
          <cell r="AB21">
            <v>-1.9789968075259456</v>
          </cell>
          <cell r="AC21">
            <v>-2.4092572477994789</v>
          </cell>
          <cell r="AD21">
            <v>0.30973487297087932</v>
          </cell>
          <cell r="AE21">
            <v>89.710797906908738</v>
          </cell>
          <cell r="AF21">
            <v>76.699471515528515</v>
          </cell>
          <cell r="AG21">
            <v>85.165075800960508</v>
          </cell>
          <cell r="AH21">
            <v>108.47452889765771</v>
          </cell>
          <cell r="AI21">
            <v>96.113992943835854</v>
          </cell>
          <cell r="AJ21">
            <v>15.628740668188312</v>
          </cell>
          <cell r="AK21">
            <v>-17.778625026535998</v>
          </cell>
          <cell r="AL21">
            <v>-5.6649683369603965</v>
          </cell>
          <cell r="AM21">
            <v>-6.7779640594096913</v>
          </cell>
          <cell r="AN21">
            <v>-8.9199555682267668</v>
          </cell>
          <cell r="AO21">
            <v>72.709278072054488</v>
          </cell>
          <cell r="AP21">
            <v>68.321464117686546</v>
          </cell>
          <cell r="AQ21">
            <v>6.0347373412504952</v>
          </cell>
          <cell r="AR21">
            <v>-3.573974738183372</v>
          </cell>
          <cell r="AS21">
            <v>30.15183027197218</v>
          </cell>
          <cell r="AT21">
            <v>31.743738859007159</v>
          </cell>
          <cell r="AU21">
            <v>54.884330876894538</v>
          </cell>
          <cell r="AV21">
            <v>23.490279338650303</v>
          </cell>
          <cell r="AW21">
            <v>125.9192438825503</v>
          </cell>
          <cell r="AX21">
            <v>106.75826077975873</v>
          </cell>
          <cell r="AY21">
            <v>-7.2279410711729604</v>
          </cell>
          <cell r="AZ21">
            <v>67.878364559210567</v>
          </cell>
        </row>
        <row r="22">
          <cell r="A22">
            <v>2021</v>
          </cell>
          <cell r="D22">
            <v>148.70208320579718</v>
          </cell>
          <cell r="E22">
            <v>168.91031753565642</v>
          </cell>
          <cell r="H22">
            <v>14.976338431852088</v>
          </cell>
          <cell r="I22">
            <v>14.218701062636008</v>
          </cell>
          <cell r="M22">
            <v>90.997848784710172</v>
          </cell>
          <cell r="N22">
            <v>122.24560199522999</v>
          </cell>
          <cell r="O22">
            <v>96.171615844898056</v>
          </cell>
          <cell r="P22">
            <v>102.67674020895078</v>
          </cell>
          <cell r="Q22">
            <v>108.55096986993942</v>
          </cell>
          <cell r="R22">
            <v>-1.8244418837762844</v>
          </cell>
          <cell r="S22">
            <v>14.170810646635811</v>
          </cell>
          <cell r="T22">
            <v>18.774165458872005</v>
          </cell>
          <cell r="U22">
            <v>6.6734945747013441</v>
          </cell>
          <cell r="V22">
            <v>9.752286456026372</v>
          </cell>
          <cell r="W22">
            <v>1.5007417229093236</v>
          </cell>
          <cell r="X22">
            <v>37.082347211845544</v>
          </cell>
          <cell r="Y22">
            <v>4.9078936930572805</v>
          </cell>
          <cell r="Z22">
            <v>56.509017372187841</v>
          </cell>
          <cell r="AA22">
            <v>100.53314844611856</v>
          </cell>
          <cell r="AB22">
            <v>-0.52172568479459391</v>
          </cell>
          <cell r="AC22">
            <v>-2.2793395112267523</v>
          </cell>
          <cell r="AD22">
            <v>0.39853815500783263</v>
          </cell>
          <cell r="AE22">
            <v>80.865355158515769</v>
          </cell>
          <cell r="AF22">
            <v>91.467706514756657</v>
          </cell>
          <cell r="AG22">
            <v>110.1384005438476</v>
          </cell>
          <cell r="AH22">
            <v>106.67393451219066</v>
          </cell>
          <cell r="AI22">
            <v>100.9886378849711</v>
          </cell>
          <cell r="AJ22">
            <v>-9.85995326624084</v>
          </cell>
          <cell r="AK22">
            <v>19.254676345766185</v>
          </cell>
          <cell r="AL22">
            <v>29.323433940518395</v>
          </cell>
          <cell r="AM22">
            <v>-1.6599236740321266</v>
          </cell>
          <cell r="AN22">
            <v>5.0717328370529113</v>
          </cell>
          <cell r="AO22">
            <v>70.769941549279793</v>
          </cell>
          <cell r="AP22">
            <v>67.695222201566281</v>
          </cell>
          <cell r="AQ22">
            <v>4.3446684855214599</v>
          </cell>
          <cell r="AR22">
            <v>4.8465237711078801</v>
          </cell>
          <cell r="AS22">
            <v>33.194248248455494</v>
          </cell>
          <cell r="AT22">
            <v>34.874059805715326</v>
          </cell>
          <cell r="AU22">
            <v>60.015422415252225</v>
          </cell>
          <cell r="AV22">
            <v>27.111002175767521</v>
          </cell>
          <cell r="AW22">
            <v>129.58634964696182</v>
          </cell>
          <cell r="AX22">
            <v>111.55199081013002</v>
          </cell>
          <cell r="AY22">
            <v>10.327895423946432</v>
          </cell>
          <cell r="AZ22">
            <v>74.88877106637095</v>
          </cell>
        </row>
        <row r="23">
          <cell r="A23">
            <v>2022</v>
          </cell>
          <cell r="D23">
            <v>154.50858073216085</v>
          </cell>
          <cell r="E23">
            <v>178.94250551230266</v>
          </cell>
          <cell r="H23">
            <v>5.939357715391469</v>
          </cell>
          <cell r="I23">
            <v>3.9047855962634603</v>
          </cell>
          <cell r="M23">
            <v>91.272994259442328</v>
          </cell>
          <cell r="N23">
            <v>123.63899561237365</v>
          </cell>
          <cell r="O23">
            <v>103.43144583483955</v>
          </cell>
          <cell r="P23">
            <v>106.90864255620177</v>
          </cell>
          <cell r="Q23">
            <v>111.94510449771565</v>
          </cell>
          <cell r="R23">
            <v>0.30236481236289858</v>
          </cell>
          <cell r="S23">
            <v>1.139831285871562</v>
          </cell>
          <cell r="T23">
            <v>7.5488281299649351</v>
          </cell>
          <cell r="U23">
            <v>4.121578400949355</v>
          </cell>
          <cell r="V23">
            <v>3.1267658242417395</v>
          </cell>
          <cell r="W23">
            <v>1.4596399157608488</v>
          </cell>
          <cell r="X23">
            <v>36.367884813551939</v>
          </cell>
          <cell r="Y23">
            <v>5.1183435362876351</v>
          </cell>
          <cell r="Z23">
            <v>57.054131734399583</v>
          </cell>
          <cell r="AA23">
            <v>101.52055438382793</v>
          </cell>
          <cell r="AB23">
            <v>0.98216951619551907</v>
          </cell>
          <cell r="AC23">
            <v>2.3344434500853328</v>
          </cell>
          <cell r="AD23">
            <v>0.10358111310004858</v>
          </cell>
          <cell r="AE23">
            <v>77.321420897096758</v>
          </cell>
          <cell r="AF23">
            <v>91.863568536334341</v>
          </cell>
          <cell r="AG23">
            <v>105.10828798900559</v>
          </cell>
          <cell r="AH23">
            <v>110.3181639597002</v>
          </cell>
          <cell r="AI23">
            <v>102.66951433721461</v>
          </cell>
          <cell r="AJ23">
            <v>-4.382512454773801</v>
          </cell>
          <cell r="AK23">
            <v>0.43278883516535416</v>
          </cell>
          <cell r="AL23">
            <v>-4.5670833514959703</v>
          </cell>
          <cell r="AM23">
            <v>3.4162323384566706</v>
          </cell>
          <cell r="AN23">
            <v>1.664421352190204</v>
          </cell>
          <cell r="AO23">
            <v>72.347087895468576</v>
          </cell>
          <cell r="AP23">
            <v>68.289369149257098</v>
          </cell>
          <cell r="AQ23">
            <v>5.6086828983003638</v>
          </cell>
          <cell r="AR23">
            <v>3.9152525028999241</v>
          </cell>
          <cell r="AS23">
            <v>34.241218091926676</v>
          </cell>
          <cell r="AT23">
            <v>37.242031814525866</v>
          </cell>
          <cell r="AU23">
            <v>65.813479268072399</v>
          </cell>
          <cell r="AV23">
            <v>33.049781638428513</v>
          </cell>
          <cell r="AW23">
            <v>131.24371538673941</v>
          </cell>
          <cell r="AX23">
            <v>112.94535743839857</v>
          </cell>
          <cell r="AY23">
            <v>2.12373760468898</v>
          </cell>
          <cell r="AZ23">
            <v>76.479212059196911</v>
          </cell>
        </row>
        <row r="24">
          <cell r="A24">
            <v>2023</v>
          </cell>
          <cell r="D24">
            <v>160.42116493766386</v>
          </cell>
          <cell r="E24">
            <v>188.35326425766394</v>
          </cell>
          <cell r="H24">
            <v>5.2590963328801088</v>
          </cell>
          <cell r="I24">
            <v>3.8267028131935499</v>
          </cell>
          <cell r="M24">
            <v>91.976083554586552</v>
          </cell>
          <cell r="N24">
            <v>127.74156600190297</v>
          </cell>
          <cell r="O24">
            <v>109.04998904956254</v>
          </cell>
          <cell r="P24">
            <v>110.21866536843102</v>
          </cell>
          <cell r="Q24">
            <v>115.5973125375352</v>
          </cell>
          <cell r="R24">
            <v>0.77031470354276266</v>
          </cell>
          <cell r="S24">
            <v>3.3181848244638434</v>
          </cell>
          <cell r="T24">
            <v>5.4321421975428441</v>
          </cell>
          <cell r="U24">
            <v>3.0961227577921857</v>
          </cell>
          <cell r="V24">
            <v>3.2624991116910307</v>
          </cell>
          <cell r="W24">
            <v>1.4244122980790859</v>
          </cell>
          <cell r="X24">
            <v>36.387496692068375</v>
          </cell>
          <cell r="Y24">
            <v>5.2258847904704284</v>
          </cell>
          <cell r="Z24">
            <v>56.962206219382104</v>
          </cell>
          <cell r="AA24">
            <v>103.19700359192821</v>
          </cell>
          <cell r="AB24">
            <v>1.6513396900513122</v>
          </cell>
          <cell r="AC24">
            <v>1.7787584847434923</v>
          </cell>
          <cell r="AD24">
            <v>0.17192568692883103</v>
          </cell>
          <cell r="AE24">
            <v>77.591488894025559</v>
          </cell>
          <cell r="AF24">
            <v>93.805644887606363</v>
          </cell>
          <cell r="AG24">
            <v>104.8875126488287</v>
          </cell>
          <cell r="AH24">
            <v>114.3032828741005</v>
          </cell>
          <cell r="AI24">
            <v>105.54722497618289</v>
          </cell>
          <cell r="AJ24">
            <v>0.34927966117981324</v>
          </cell>
          <cell r="AK24">
            <v>2.1140876434643241</v>
          </cell>
          <cell r="AL24">
            <v>-0.21004560572803754</v>
          </cell>
          <cell r="AM24">
            <v>3.6123869101520434</v>
          </cell>
          <cell r="AN24">
            <v>2.8028871642623576</v>
          </cell>
          <cell r="AO24">
            <v>73.507589431798607</v>
          </cell>
          <cell r="AP24">
            <v>69.297917685096948</v>
          </cell>
          <cell r="AQ24">
            <v>5.7268532123576952</v>
          </cell>
          <cell r="AR24">
            <v>4.1448594703999531</v>
          </cell>
          <cell r="AS24">
            <v>35.328159256168711</v>
          </cell>
          <cell r="AT24">
            <v>39.299925009766241</v>
          </cell>
          <cell r="AU24">
            <v>65.739142233996787</v>
          </cell>
          <cell r="AV24">
            <v>32.872065685289996</v>
          </cell>
          <cell r="AW24">
            <v>131.91881213716923</v>
          </cell>
          <cell r="AX24">
            <v>113.3715622279983</v>
          </cell>
          <cell r="AY24">
            <v>1.5849859200600447</v>
          </cell>
          <cell r="AZ24">
            <v>77.691396802108045</v>
          </cell>
        </row>
        <row r="25">
          <cell r="A25">
            <v>2024</v>
          </cell>
          <cell r="D25">
            <v>166.0302626121298</v>
          </cell>
          <cell r="E25">
            <v>196.73040962475304</v>
          </cell>
          <cell r="H25">
            <v>4.447571110649462</v>
          </cell>
          <cell r="I25">
            <v>3.4964823230435371</v>
          </cell>
          <cell r="M25">
            <v>93.013380773004869</v>
          </cell>
          <cell r="N25">
            <v>131.39199086020216</v>
          </cell>
          <cell r="O25">
            <v>112.52576268054807</v>
          </cell>
          <cell r="P25">
            <v>112.72100211276519</v>
          </cell>
          <cell r="Q25">
            <v>118.50539115131554</v>
          </cell>
          <cell r="R25">
            <v>1.1277901584086258</v>
          </cell>
          <cell r="S25">
            <v>2.8576640889503624</v>
          </cell>
          <cell r="T25">
            <v>3.1873213938662825</v>
          </cell>
          <cell r="U25">
            <v>2.2703384548973915</v>
          </cell>
          <cell r="V25">
            <v>2.5156974240521768</v>
          </cell>
          <cell r="W25">
            <v>1.4051279130780414</v>
          </cell>
          <cell r="X25">
            <v>36.508876258324548</v>
          </cell>
          <cell r="Y25">
            <v>5.2601217861399645</v>
          </cell>
          <cell r="Z25">
            <v>56.82587404245745</v>
          </cell>
          <cell r="AA25">
            <v>105.46090210984444</v>
          </cell>
          <cell r="AB25">
            <v>2.193763810108651</v>
          </cell>
          <cell r="AC25">
            <v>1.0841461077085279</v>
          </cell>
          <cell r="AD25">
            <v>2.2790426313212819E-2</v>
          </cell>
          <cell r="AE25">
            <v>77.530342629544705</v>
          </cell>
          <cell r="AF25">
            <v>95.286717218579867</v>
          </cell>
          <cell r="AG25">
            <v>105.7681938884144</v>
          </cell>
          <cell r="AH25">
            <v>117.3849877614569</v>
          </cell>
          <cell r="AI25">
            <v>107.82785495923925</v>
          </cell>
          <cell r="AJ25">
            <v>-7.8805375889057228E-2</v>
          </cell>
          <cell r="AK25">
            <v>1.5788733532486665</v>
          </cell>
          <cell r="AL25">
            <v>0.83964355464720697</v>
          </cell>
          <cell r="AM25">
            <v>2.6960773215505718</v>
          </cell>
          <cell r="AN25">
            <v>2.1607673565751995</v>
          </cell>
          <cell r="AO25">
            <v>74.287588643344179</v>
          </cell>
          <cell r="AP25">
            <v>70.802014243547021</v>
          </cell>
          <cell r="AQ25">
            <v>4.6920009970056391</v>
          </cell>
          <cell r="AR25">
            <v>3.4350467016313946</v>
          </cell>
          <cell r="AS25">
            <v>36.178884362956019</v>
          </cell>
          <cell r="AT25">
            <v>41.048476110181177</v>
          </cell>
          <cell r="AU25">
            <v>65.782483896961239</v>
          </cell>
          <cell r="AV25">
            <v>32.623328765903992</v>
          </cell>
          <cell r="AW25">
            <v>132.24800551506223</v>
          </cell>
          <cell r="AX25">
            <v>113.47818416663657</v>
          </cell>
          <cell r="AY25">
            <v>0.31502275867023588</v>
          </cell>
          <cell r="AZ25">
            <v>77.936142383563478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33">
        <row r="4">
          <cell r="A4" t="str">
            <v>Modena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34">
        <row r="4">
          <cell r="A4" t="str">
            <v>Modena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5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2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Q38"/>
  <sheetViews>
    <sheetView tabSelected="1" zoomScaleNormal="100" workbookViewId="0"/>
  </sheetViews>
  <sheetFormatPr defaultRowHeight="10.199999999999999" x14ac:dyDescent="0.2"/>
  <cols>
    <col min="1" max="1" width="21.140625" customWidth="1"/>
  </cols>
  <sheetData>
    <row r="22" spans="1:17" ht="44.25" x14ac:dyDescent="0.2">
      <c r="A22" s="43" t="str">
        <f>[1]rif!$A$2</f>
        <v>aprile 2022</v>
      </c>
      <c r="B22" s="44"/>
      <c r="C22" s="44"/>
      <c r="D22" s="44"/>
      <c r="E22" s="44"/>
      <c r="F22" s="44"/>
      <c r="G22" s="44"/>
      <c r="H22" s="45" t="str">
        <f>[2]rif!$A$1</f>
        <v>Scenario di previsione</v>
      </c>
      <c r="I22" s="44"/>
      <c r="J22" s="44"/>
      <c r="K22" s="44"/>
      <c r="L22" s="44"/>
      <c r="M22" s="44"/>
      <c r="N22" s="44"/>
      <c r="O22" s="44"/>
      <c r="P22" s="44"/>
      <c r="Q22" s="44"/>
    </row>
    <row r="38" spans="12:12" ht="34.950000000000003" x14ac:dyDescent="0.55000000000000004">
      <c r="L38" s="65" t="s">
        <v>136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[1]rif!$E$13</f>
        <v>Il quadro regionale. Principali variabili di conto economico, tasso di variazione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[1]rif!$E$14</f>
        <v>Il quadro regionale. Valore aggiunto: i settori, variazione, quota e indice (2000=100)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[1]rif!$E$15</f>
        <v>Il quadro regionale. Esportazioni: indice (2000=100), tasso di variazione e quota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[1]rif!$E$16</f>
        <v>Il quadro regionale. Importazioni: indice (2000=100), tasso di variazione e quota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2" customHeight="1" x14ac:dyDescent="0.25">
      <c r="A58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6" t="str">
        <f>[1]rif!$B$40</f>
        <v>(*) Calcolato sulla popolazione presente in età lavorativa (15-64 anni).</v>
      </c>
    </row>
    <row r="58" spans="1:1" ht="15" customHeight="1" x14ac:dyDescent="0.25">
      <c r="A58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[1]rif!$E$20</f>
        <v>Il quadro provinciale. Valore aggiunto: indice (2000=100) e tasso di variazione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3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1" t="str">
        <f>[1]rif!$E$21</f>
        <v>Il quadro provinciale.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2"/>
      <c r="B3" s="67" t="str">
        <f>db!D4</f>
        <v>Modena</v>
      </c>
      <c r="C3" s="67"/>
      <c r="D3" s="67"/>
      <c r="E3" s="2"/>
      <c r="F3" s="66" t="str">
        <f>[1]erdb!$D$4</f>
        <v>Emilia-Romagna</v>
      </c>
      <c r="G3" s="66"/>
      <c r="H3" s="66"/>
      <c r="I3" s="64"/>
      <c r="J3" s="66" t="str">
        <f>[1]itdb!$D$4</f>
        <v>Italia</v>
      </c>
      <c r="K3" s="66"/>
      <c r="L3" s="66"/>
    </row>
    <row r="4" spans="1:12" ht="3.9" customHeight="1" x14ac:dyDescent="0.35">
      <c r="A4" s="33"/>
      <c r="B4" s="33"/>
      <c r="C4" s="33"/>
      <c r="D4" s="33"/>
      <c r="E4" s="33"/>
    </row>
    <row r="5" spans="1:12" ht="26.1" customHeight="1" thickBot="1" x14ac:dyDescent="0.4">
      <c r="A5" s="3"/>
      <c r="B5" s="35">
        <f>db!$A$22</f>
        <v>2021</v>
      </c>
      <c r="C5" s="35">
        <f>db!$A$23</f>
        <v>2022</v>
      </c>
      <c r="D5" s="35">
        <f>db!$A$24</f>
        <v>2023</v>
      </c>
      <c r="E5" s="36"/>
      <c r="F5" s="35">
        <f>[1]erdb!$A$22</f>
        <v>2021</v>
      </c>
      <c r="G5" s="35">
        <f>[1]erdb!$A$23</f>
        <v>2022</v>
      </c>
      <c r="H5" s="35">
        <f>[1]erdb!$A$24</f>
        <v>2023</v>
      </c>
      <c r="I5" s="35"/>
      <c r="J5" s="35">
        <f>[1]itdb!$A$22</f>
        <v>2021</v>
      </c>
      <c r="K5" s="35">
        <f>[1]itdb!$A$23</f>
        <v>2022</v>
      </c>
      <c r="L5" s="35">
        <f>[1]itdb!$A$24</f>
        <v>2023</v>
      </c>
    </row>
    <row r="6" spans="1:12" ht="25.95" customHeight="1" x14ac:dyDescent="0.35">
      <c r="A6" s="33" t="s">
        <v>72</v>
      </c>
      <c r="B6" s="34">
        <f>db!$H$22</f>
        <v>14.976338431852088</v>
      </c>
      <c r="C6" s="34">
        <f>db!$H$23</f>
        <v>5.939357715391469</v>
      </c>
      <c r="D6" s="34">
        <f>db!$H$24</f>
        <v>5.2590963328801088</v>
      </c>
      <c r="E6" s="33"/>
      <c r="F6" s="34">
        <f>[1]erdb!$H$22</f>
        <v>13.783463221503123</v>
      </c>
      <c r="G6" s="34">
        <f>[1]erdb!$H$23</f>
        <v>4.4881269748929364</v>
      </c>
      <c r="H6" s="34">
        <f>[1]erdb!$H$24</f>
        <v>4.2509321772370434</v>
      </c>
      <c r="I6" s="34"/>
      <c r="J6" s="34">
        <f>[1]itdb!$H$22</f>
        <v>12.16545746260087</v>
      </c>
      <c r="K6" s="34">
        <f>[1]itdb!$H$23</f>
        <v>4.8549028679525819</v>
      </c>
      <c r="L6" s="34">
        <f>[1]itdb!$H$24</f>
        <v>4.5936644627494028</v>
      </c>
    </row>
    <row r="7" spans="1:12" ht="25.95" customHeight="1" x14ac:dyDescent="0.35">
      <c r="A7" s="37" t="s">
        <v>73</v>
      </c>
      <c r="B7" s="38">
        <f>db!$I$22</f>
        <v>14.218701062636008</v>
      </c>
      <c r="C7" s="38">
        <f>db!$I$23</f>
        <v>3.9047855962634603</v>
      </c>
      <c r="D7" s="38">
        <f>db!$I$24</f>
        <v>3.8267028131935499</v>
      </c>
      <c r="E7" s="37"/>
      <c r="F7" s="38">
        <f>[1]erdb!$I$22</f>
        <v>11.478687939150078</v>
      </c>
      <c r="G7" s="38">
        <f>[1]erdb!$I$23</f>
        <v>3.4149424846398047</v>
      </c>
      <c r="H7" s="38">
        <f>[1]erdb!$I$24</f>
        <v>3.4675122294919758</v>
      </c>
      <c r="I7" s="38"/>
      <c r="J7" s="38">
        <f>[1]itdb!$I$22</f>
        <v>12.336458112520976</v>
      </c>
      <c r="K7" s="38">
        <f>[1]itdb!$I$23</f>
        <v>3.28163697440087</v>
      </c>
      <c r="L7" s="38">
        <f>[1]itdb!$I$24</f>
        <v>3.3533936987053981</v>
      </c>
    </row>
    <row r="8" spans="1:12" ht="25.95" customHeight="1" x14ac:dyDescent="0.35">
      <c r="A8" s="60" t="s">
        <v>57</v>
      </c>
      <c r="B8" s="34"/>
      <c r="C8" s="34"/>
      <c r="D8" s="34"/>
      <c r="E8" s="33"/>
      <c r="F8" s="34"/>
      <c r="G8" s="34"/>
      <c r="H8" s="34"/>
      <c r="I8" s="34"/>
      <c r="J8" s="34"/>
      <c r="K8" s="34"/>
      <c r="L8" s="34"/>
    </row>
    <row r="9" spans="1:12" ht="25.95" customHeight="1" x14ac:dyDescent="0.35">
      <c r="A9" s="37" t="s">
        <v>58</v>
      </c>
      <c r="B9" s="38">
        <f>db!$R$22</f>
        <v>-1.8244418837762844</v>
      </c>
      <c r="C9" s="38">
        <f>db!$R$23</f>
        <v>0.30236481236289858</v>
      </c>
      <c r="D9" s="38">
        <f>db!$R$24</f>
        <v>0.77031470354276266</v>
      </c>
      <c r="E9" s="37"/>
      <c r="F9" s="38">
        <f>[1]erdb!$R$22</f>
        <v>-2.3634527781036252</v>
      </c>
      <c r="G9" s="38">
        <f>[1]erdb!$R$23</f>
        <v>4.8913510375347968E-2</v>
      </c>
      <c r="H9" s="38">
        <f>[1]erdb!$R$24</f>
        <v>0.64765497381451542</v>
      </c>
      <c r="I9" s="38"/>
      <c r="J9" s="38">
        <f>[1]itdb!$R$22</f>
        <v>-0.78664424571326386</v>
      </c>
      <c r="K9" s="38">
        <f>[1]itdb!$R$23</f>
        <v>-0.73097566142998893</v>
      </c>
      <c r="L9" s="38">
        <f>[1]itdb!$R$24</f>
        <v>1.1229160323930953</v>
      </c>
    </row>
    <row r="10" spans="1:12" ht="25.95" customHeight="1" x14ac:dyDescent="0.35">
      <c r="A10" s="33" t="s">
        <v>59</v>
      </c>
      <c r="B10" s="34">
        <f>db!$S$22</f>
        <v>14.170810646635811</v>
      </c>
      <c r="C10" s="34">
        <f>db!$S$23</f>
        <v>1.139831285871562</v>
      </c>
      <c r="D10" s="34">
        <f>db!$S$24</f>
        <v>3.3181848244638434</v>
      </c>
      <c r="E10" s="33"/>
      <c r="F10" s="34">
        <f>[1]erdb!$S$22</f>
        <v>11.859477762842751</v>
      </c>
      <c r="G10" s="34">
        <f>[1]erdb!$S$23</f>
        <v>-1.7091213338704669E-2</v>
      </c>
      <c r="H10" s="34">
        <f>[1]erdb!$S$24</f>
        <v>2.6772507304448467</v>
      </c>
      <c r="I10" s="34"/>
      <c r="J10" s="34">
        <f>[1]itdb!$S$22</f>
        <v>11.868942435869002</v>
      </c>
      <c r="K10" s="34">
        <f>[1]itdb!$S$23</f>
        <v>-0.60110155841757162</v>
      </c>
      <c r="L10" s="34">
        <f>[1]itdb!$S$24</f>
        <v>2.4041241256944845</v>
      </c>
    </row>
    <row r="11" spans="1:12" ht="25.95" customHeight="1" x14ac:dyDescent="0.35">
      <c r="A11" s="37" t="s">
        <v>60</v>
      </c>
      <c r="B11" s="38">
        <f>db!$T$22</f>
        <v>18.774165458872005</v>
      </c>
      <c r="C11" s="38">
        <f>db!$T$23</f>
        <v>7.5488281299649351</v>
      </c>
      <c r="D11" s="38">
        <f>db!$T$24</f>
        <v>5.4321421975428441</v>
      </c>
      <c r="E11" s="37"/>
      <c r="F11" s="38">
        <f>[1]erdb!$T$22</f>
        <v>22.055725108968339</v>
      </c>
      <c r="G11" s="38">
        <f>[1]erdb!$T$23</f>
        <v>8.635256744103593</v>
      </c>
      <c r="H11" s="38">
        <f>[1]erdb!$T$24</f>
        <v>5.8526597732193153</v>
      </c>
      <c r="I11" s="38"/>
      <c r="J11" s="38">
        <f>[1]itdb!$T$22</f>
        <v>21.269494204013117</v>
      </c>
      <c r="K11" s="38">
        <f>[1]itdb!$T$23</f>
        <v>8.5556619828572877</v>
      </c>
      <c r="L11" s="38">
        <f>[1]itdb!$T$24</f>
        <v>5.8139636233557335</v>
      </c>
    </row>
    <row r="12" spans="1:12" ht="25.95" customHeight="1" x14ac:dyDescent="0.35">
      <c r="A12" s="33" t="s">
        <v>61</v>
      </c>
      <c r="B12" s="34">
        <f>db!$U$22</f>
        <v>6.6734945747013441</v>
      </c>
      <c r="C12" s="34">
        <f>db!$U$23</f>
        <v>4.121578400949355</v>
      </c>
      <c r="D12" s="34">
        <f>db!$U$24</f>
        <v>3.0961227577921857</v>
      </c>
      <c r="E12" s="33"/>
      <c r="F12" s="34">
        <f>[1]erdb!$U$22</f>
        <v>4.7179348973394486</v>
      </c>
      <c r="G12" s="34">
        <f>[1]erdb!$U$23</f>
        <v>3.0141419633628042</v>
      </c>
      <c r="H12" s="34">
        <f>[1]erdb!$U$24</f>
        <v>2.5119252863022856</v>
      </c>
      <c r="I12" s="34"/>
      <c r="J12" s="34">
        <f>[1]itdb!$U$22</f>
        <v>4.492210882210923</v>
      </c>
      <c r="K12" s="34">
        <f>[1]itdb!$U$23</f>
        <v>2.6342299552108095</v>
      </c>
      <c r="L12" s="34">
        <f>[1]itdb!$U$24</f>
        <v>2.2925356163194355</v>
      </c>
    </row>
    <row r="13" spans="1:12" ht="25.95" customHeight="1" x14ac:dyDescent="0.35">
      <c r="A13" s="37" t="s">
        <v>62</v>
      </c>
      <c r="B13" s="38">
        <f>db!$V$22</f>
        <v>9.752286456026372</v>
      </c>
      <c r="C13" s="38">
        <f>db!$V$23</f>
        <v>3.1267658242417395</v>
      </c>
      <c r="D13" s="38">
        <f>db!$V$24</f>
        <v>3.2624991116910307</v>
      </c>
      <c r="E13" s="37"/>
      <c r="F13" s="38">
        <f>[1]erdb!$V$22</f>
        <v>7.1800014393903933</v>
      </c>
      <c r="G13" s="38">
        <f>[1]erdb!$V$23</f>
        <v>2.3560887808914632</v>
      </c>
      <c r="H13" s="38">
        <f>[1]erdb!$V$24</f>
        <v>2.684126406822096</v>
      </c>
      <c r="I13" s="38"/>
      <c r="J13" s="38">
        <f>[1]itdb!$V$22</f>
        <v>6.5504708927822453</v>
      </c>
      <c r="K13" s="38">
        <f>[1]itdb!$V$23</f>
        <v>2.2065668718830755</v>
      </c>
      <c r="L13" s="38">
        <f>[1]itdb!$V$24</f>
        <v>2.4826716644361424</v>
      </c>
    </row>
    <row r="14" spans="1:12" ht="25.95" customHeight="1" x14ac:dyDescent="0.35">
      <c r="A14" s="60" t="s">
        <v>16</v>
      </c>
      <c r="B14" s="34"/>
      <c r="C14" s="34"/>
      <c r="D14" s="34"/>
      <c r="E14" s="33"/>
      <c r="F14" s="34"/>
      <c r="G14" s="34"/>
      <c r="H14" s="34"/>
      <c r="I14" s="34"/>
      <c r="J14" s="34"/>
      <c r="K14" s="34"/>
      <c r="L14" s="34"/>
    </row>
    <row r="15" spans="1:12" ht="25.95" customHeight="1" x14ac:dyDescent="0.35">
      <c r="A15" s="37" t="s">
        <v>58</v>
      </c>
      <c r="B15" s="38">
        <f>db!$AJ$22</f>
        <v>-9.85995326624084</v>
      </c>
      <c r="C15" s="38">
        <f>db!$AJ$23</f>
        <v>-4.382512454773801</v>
      </c>
      <c r="D15" s="38">
        <f>db!$AJ$24</f>
        <v>0.34927966117981324</v>
      </c>
      <c r="E15" s="37"/>
      <c r="F15" s="38">
        <f>[1]erdb!$AJ$22</f>
        <v>-2.890504217013401</v>
      </c>
      <c r="G15" s="38">
        <f>[1]erdb!$AJ$23</f>
        <v>-6.5142647775760292</v>
      </c>
      <c r="H15" s="38">
        <f>[1]erdb!$AJ$24</f>
        <v>-0.96328888669796608</v>
      </c>
      <c r="I15" s="38"/>
      <c r="J15" s="38">
        <f>[1]itdb!$AJ$22</f>
        <v>2.9693251533742249</v>
      </c>
      <c r="K15" s="38">
        <f>[1]itdb!$AJ$23</f>
        <v>-5.2406557832856642</v>
      </c>
      <c r="L15" s="38">
        <f>[1]itdb!$AJ$24</f>
        <v>0.42369175422534155</v>
      </c>
    </row>
    <row r="16" spans="1:12" ht="25.95" customHeight="1" x14ac:dyDescent="0.35">
      <c r="A16" s="33" t="s">
        <v>59</v>
      </c>
      <c r="B16" s="34">
        <f>db!$AK$22</f>
        <v>19.254676345766185</v>
      </c>
      <c r="C16" s="34">
        <f>db!$AK$23</f>
        <v>0.43278883516535416</v>
      </c>
      <c r="D16" s="34">
        <f>db!$AK$24</f>
        <v>2.1140876434643241</v>
      </c>
      <c r="E16" s="33"/>
      <c r="F16" s="34">
        <f>[1]erdb!$AK$22</f>
        <v>12.015910564683697</v>
      </c>
      <c r="G16" s="34">
        <f>[1]erdb!$AK$23</f>
        <v>0.17382102883733985</v>
      </c>
      <c r="H16" s="34">
        <f>[1]erdb!$AK$24</f>
        <v>1.782928181193788</v>
      </c>
      <c r="I16" s="34"/>
      <c r="J16" s="34">
        <f>[1]itdb!$AK$22</f>
        <v>10.402694566156967</v>
      </c>
      <c r="K16" s="34">
        <f>[1]itdb!$AK$23</f>
        <v>-0.36564261080253013</v>
      </c>
      <c r="L16" s="34">
        <f>[1]itdb!$AK$24</f>
        <v>1.3687969260901545</v>
      </c>
    </row>
    <row r="17" spans="1:12" ht="25.95" customHeight="1" x14ac:dyDescent="0.35">
      <c r="A17" s="37" t="s">
        <v>60</v>
      </c>
      <c r="B17" s="38">
        <f>db!$AL$22</f>
        <v>29.323433940518395</v>
      </c>
      <c r="C17" s="38">
        <f>db!$AL$23</f>
        <v>-4.5670833514959703</v>
      </c>
      <c r="D17" s="38">
        <f>db!$AL$24</f>
        <v>-0.21004560572803754</v>
      </c>
      <c r="E17" s="37"/>
      <c r="F17" s="38">
        <f>[1]erdb!$AL$22</f>
        <v>21.415159883424973</v>
      </c>
      <c r="G17" s="38">
        <f>[1]erdb!$AL$23</f>
        <v>1.2542059437407493</v>
      </c>
      <c r="H17" s="38">
        <f>[1]erdb!$AL$24</f>
        <v>2.6504230396485973</v>
      </c>
      <c r="I17" s="38"/>
      <c r="J17" s="38">
        <f>[1]itdb!$AL$22</f>
        <v>18.920905615995288</v>
      </c>
      <c r="K17" s="38">
        <f>[1]itdb!$AL$23</f>
        <v>0.88988116394430605</v>
      </c>
      <c r="L17" s="38">
        <f>[1]itdb!$AL$24</f>
        <v>2.3104683054785413</v>
      </c>
    </row>
    <row r="18" spans="1:12" ht="25.95" customHeight="1" x14ac:dyDescent="0.35">
      <c r="A18" s="33" t="s">
        <v>61</v>
      </c>
      <c r="B18" s="34">
        <f>db!$AM$22</f>
        <v>-1.6599236740321266</v>
      </c>
      <c r="C18" s="34">
        <f>db!$AM$23</f>
        <v>3.4162323384566706</v>
      </c>
      <c r="D18" s="34">
        <f>db!$AM$24</f>
        <v>3.6123869101520434</v>
      </c>
      <c r="E18" s="33"/>
      <c r="F18" s="34">
        <f>[1]erdb!$AM$22</f>
        <v>5.9176249929064229</v>
      </c>
      <c r="G18" s="34">
        <f>[1]erdb!$AM$23</f>
        <v>2.7006156830383654</v>
      </c>
      <c r="H18" s="34">
        <f>[1]erdb!$AM$24</f>
        <v>2.980359426243484</v>
      </c>
      <c r="I18" s="34"/>
      <c r="J18" s="34">
        <f>[1]itdb!$AM$22</f>
        <v>6.3300160350225232</v>
      </c>
      <c r="K18" s="34">
        <f>[1]itdb!$AM$23</f>
        <v>2.4855374064576496</v>
      </c>
      <c r="L18" s="34">
        <f>[1]itdb!$AM$24</f>
        <v>2.7987496797210021</v>
      </c>
    </row>
    <row r="19" spans="1:12" ht="25.95" customHeight="1" x14ac:dyDescent="0.35">
      <c r="A19" s="37" t="s">
        <v>62</v>
      </c>
      <c r="B19" s="38">
        <f>db!$AN$22</f>
        <v>5.0717328370529113</v>
      </c>
      <c r="C19" s="38">
        <f>db!$AN$23</f>
        <v>1.664421352190204</v>
      </c>
      <c r="D19" s="38">
        <f>db!$AN$24</f>
        <v>2.8028871642623576</v>
      </c>
      <c r="E19" s="37"/>
      <c r="F19" s="38">
        <f>[1]erdb!$AN$22</f>
        <v>7.6513800638080331</v>
      </c>
      <c r="G19" s="38">
        <f>[1]erdb!$AN$23</f>
        <v>1.6567734834435743</v>
      </c>
      <c r="H19" s="38">
        <f>[1]erdb!$AN$24</f>
        <v>2.5459394126598145</v>
      </c>
      <c r="I19" s="38"/>
      <c r="J19" s="38">
        <f>[1]itdb!$AN$22</f>
        <v>7.5623227760998279</v>
      </c>
      <c r="K19" s="38">
        <f>[1]itdb!$AN$23</f>
        <v>1.5037088673150345</v>
      </c>
      <c r="L19" s="38">
        <f>[1]itdb!$AN$24</f>
        <v>2.4219889205443934</v>
      </c>
    </row>
    <row r="20" spans="1:12" ht="3.9" customHeight="1" thickBot="1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</row>
    <row r="21" spans="1:12" ht="3" customHeight="1" x14ac:dyDescent="0.2"/>
    <row r="22" spans="1:12" ht="12" customHeight="1" x14ac:dyDescent="0.2">
      <c r="A22" s="4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5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0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1" t="str">
        <f>[1]rif!$E$22</f>
        <v>Il quadro provinciale.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2"/>
      <c r="B4" s="67" t="str">
        <f>db!D4</f>
        <v>Modena</v>
      </c>
      <c r="C4" s="67"/>
      <c r="D4" s="67"/>
      <c r="E4" s="2"/>
      <c r="F4" s="66" t="str">
        <f>[1]erdb!$D$4</f>
        <v>Emilia-Romagna</v>
      </c>
      <c r="G4" s="66"/>
      <c r="H4" s="66"/>
      <c r="I4" s="64"/>
      <c r="J4" s="66" t="str">
        <f>[1]itdb!$D$4</f>
        <v>Italia</v>
      </c>
      <c r="K4" s="66"/>
      <c r="L4" s="66"/>
    </row>
    <row r="5" spans="1:12" ht="3.9" customHeight="1" x14ac:dyDescent="0.35">
      <c r="A5" s="33"/>
      <c r="B5" s="33"/>
      <c r="C5" s="33"/>
      <c r="D5" s="33"/>
      <c r="E5" s="33"/>
    </row>
    <row r="6" spans="1:12" ht="26.1" customHeight="1" thickBot="1" x14ac:dyDescent="0.4">
      <c r="A6" s="3"/>
      <c r="B6" s="35">
        <f>db!$A$22</f>
        <v>2021</v>
      </c>
      <c r="C6" s="35">
        <f>db!$A$23</f>
        <v>2022</v>
      </c>
      <c r="D6" s="35">
        <f>db!$A$24</f>
        <v>2023</v>
      </c>
      <c r="E6" s="36"/>
      <c r="F6" s="35">
        <f>[1]erdb!$A$22</f>
        <v>2021</v>
      </c>
      <c r="G6" s="35">
        <f>[1]erdb!$A$23</f>
        <v>2022</v>
      </c>
      <c r="H6" s="35">
        <f>[1]erdb!$A$24</f>
        <v>2023</v>
      </c>
      <c r="I6" s="35"/>
      <c r="J6" s="35">
        <f>[1]itdb!$A$22</f>
        <v>2021</v>
      </c>
      <c r="K6" s="35">
        <f>[1]itdb!$A$23</f>
        <v>2022</v>
      </c>
      <c r="L6" s="35">
        <f>[1]itdb!$A$24</f>
        <v>2023</v>
      </c>
    </row>
    <row r="7" spans="1:12" ht="33" customHeight="1" x14ac:dyDescent="0.35">
      <c r="A7" s="60" t="s">
        <v>48</v>
      </c>
      <c r="B7" s="34"/>
      <c r="C7" s="34"/>
      <c r="D7" s="34"/>
      <c r="E7" s="33"/>
      <c r="F7" s="34"/>
      <c r="G7" s="34"/>
      <c r="H7" s="34"/>
      <c r="I7" s="34"/>
      <c r="J7" s="34"/>
      <c r="K7" s="34"/>
      <c r="L7" s="34"/>
    </row>
    <row r="8" spans="1:12" ht="33" customHeight="1" x14ac:dyDescent="0.35">
      <c r="A8" s="37" t="s">
        <v>38</v>
      </c>
      <c r="B8" s="38">
        <f>db!$AC$22</f>
        <v>-2.2793395112267523</v>
      </c>
      <c r="C8" s="38">
        <f>db!$AC$23</f>
        <v>2.3344434500853328</v>
      </c>
      <c r="D8" s="38">
        <f>db!$AC$24</f>
        <v>1.7787584847434923</v>
      </c>
      <c r="E8" s="37"/>
      <c r="F8" s="38">
        <f>[1]erdb!$AC$22</f>
        <v>0.15858250934261964</v>
      </c>
      <c r="G8" s="38">
        <f>[1]erdb!$AC$23</f>
        <v>0.93621575123763456</v>
      </c>
      <c r="H8" s="38">
        <f>[1]erdb!$AC$24</f>
        <v>1.0550459538439583</v>
      </c>
      <c r="I8" s="38"/>
      <c r="J8" s="38">
        <f>[1]itdb!$AC$22</f>
        <v>0.95039955359572659</v>
      </c>
      <c r="K8" s="38">
        <f>[1]itdb!$AC$23</f>
        <v>1.0693629730399445</v>
      </c>
      <c r="L8" s="38">
        <f>[1]itdb!$AC$24</f>
        <v>1.1118687043399023</v>
      </c>
    </row>
    <row r="9" spans="1:12" ht="33" customHeight="1" x14ac:dyDescent="0.35">
      <c r="A9" s="33" t="s">
        <v>37</v>
      </c>
      <c r="B9" s="34">
        <f>db!$AB$22</f>
        <v>-0.52172568479459391</v>
      </c>
      <c r="C9" s="34">
        <f>db!$AB$23</f>
        <v>0.98216951619551907</v>
      </c>
      <c r="D9" s="34">
        <f>db!$AB$24</f>
        <v>1.6513396900513122</v>
      </c>
      <c r="E9" s="33"/>
      <c r="F9" s="34">
        <f>[1]erdb!$AB$22</f>
        <v>0.62074146952511011</v>
      </c>
      <c r="G9" s="34">
        <f>[1]erdb!$AB$23</f>
        <v>0.77552115999302007</v>
      </c>
      <c r="H9" s="34">
        <f>[1]erdb!$AB$24</f>
        <v>1.275450762086705</v>
      </c>
      <c r="I9" s="34"/>
      <c r="J9" s="34">
        <f>[1]itdb!$AB$22</f>
        <v>0.75361205918671459</v>
      </c>
      <c r="K9" s="34">
        <f>[1]itdb!$AB$23</f>
        <v>0.6237088673150426</v>
      </c>
      <c r="L9" s="34">
        <f>[1]itdb!$AB$24</f>
        <v>1.1519889205444001</v>
      </c>
    </row>
    <row r="10" spans="1:12" ht="33" customHeight="1" x14ac:dyDescent="0.35">
      <c r="A10" s="37" t="s">
        <v>54</v>
      </c>
      <c r="B10" s="38">
        <f>db!$AO$22</f>
        <v>70.769941549279793</v>
      </c>
      <c r="C10" s="38">
        <f>db!$AO$23</f>
        <v>72.347087895468576</v>
      </c>
      <c r="D10" s="38">
        <f>db!$AO$24</f>
        <v>73.507589431798607</v>
      </c>
      <c r="E10" s="37"/>
      <c r="F10" s="38">
        <f>[1]erdb!$AO$22</f>
        <v>72.40805618552838</v>
      </c>
      <c r="G10" s="38">
        <f>[1]erdb!$AO$23</f>
        <v>73.039325407885443</v>
      </c>
      <c r="H10" s="38">
        <f>[1]erdb!$AO$24</f>
        <v>73.753303554980974</v>
      </c>
      <c r="I10" s="38"/>
      <c r="J10" s="38">
        <f>[1]itdb!$AO$22</f>
        <v>64.342459067242345</v>
      </c>
      <c r="K10" s="38">
        <f>[1]itdb!$AO$23</f>
        <v>65.293622104524971</v>
      </c>
      <c r="L10" s="38">
        <f>[1]itdb!$AO$24</f>
        <v>66.293029819166435</v>
      </c>
    </row>
    <row r="11" spans="1:12" ht="33" customHeight="1" x14ac:dyDescent="0.35">
      <c r="A11" s="33" t="s">
        <v>55</v>
      </c>
      <c r="B11" s="34">
        <f>db!$AP$22</f>
        <v>67.695222201566281</v>
      </c>
      <c r="C11" s="34">
        <f>db!$AP$23</f>
        <v>68.289369149257098</v>
      </c>
      <c r="D11" s="34">
        <f>db!$AP$24</f>
        <v>69.297917685096948</v>
      </c>
      <c r="E11" s="33"/>
      <c r="F11" s="34">
        <f>[1]erdb!$AP$22</f>
        <v>68.473346045974296</v>
      </c>
      <c r="G11" s="34">
        <f>[1]erdb!$AP$23</f>
        <v>68.960348841202162</v>
      </c>
      <c r="H11" s="34">
        <f>[1]erdb!$AP$24</f>
        <v>69.786329275893848</v>
      </c>
      <c r="I11" s="34"/>
      <c r="J11" s="34">
        <f>[1]itdb!$AP$22</f>
        <v>58.23164762589181</v>
      </c>
      <c r="K11" s="34">
        <f>[1]itdb!$AP$23</f>
        <v>58.831913939602686</v>
      </c>
      <c r="L11" s="34">
        <f>[1]itdb!$AP$24</f>
        <v>59.756117667840847</v>
      </c>
    </row>
    <row r="12" spans="1:12" ht="33" customHeight="1" x14ac:dyDescent="0.35">
      <c r="A12" s="37" t="s">
        <v>42</v>
      </c>
      <c r="B12" s="38">
        <f>db!$AQ$22</f>
        <v>4.3446684855214599</v>
      </c>
      <c r="C12" s="38">
        <f>db!$AQ$23</f>
        <v>5.6086828983003638</v>
      </c>
      <c r="D12" s="38">
        <f>db!$AQ$24</f>
        <v>5.7268532123576952</v>
      </c>
      <c r="E12" s="37"/>
      <c r="F12" s="38">
        <f>[1]erdb!$AQ$22</f>
        <v>5.4340778455263656</v>
      </c>
      <c r="G12" s="38">
        <f>[1]erdb!$AQ$23</f>
        <v>5.5846306683480291</v>
      </c>
      <c r="H12" s="38">
        <f>[1]erdb!$AQ$24</f>
        <v>5.3787072414049213</v>
      </c>
      <c r="I12" s="38"/>
      <c r="J12" s="38">
        <f>[1]itdb!$AQ$22</f>
        <v>9.4973234314285513</v>
      </c>
      <c r="K12" s="38">
        <f>[1]itdb!$AQ$23</f>
        <v>9.8963849096594494</v>
      </c>
      <c r="L12" s="38">
        <f>[1]itdb!$AQ$24</f>
        <v>9.8606326625241341</v>
      </c>
    </row>
    <row r="13" spans="1:12" ht="33" customHeight="1" x14ac:dyDescent="0.35">
      <c r="A13" s="60" t="s">
        <v>18</v>
      </c>
      <c r="B13" s="34"/>
      <c r="C13" s="34"/>
      <c r="D13" s="34"/>
      <c r="E13" s="33"/>
      <c r="F13" s="34"/>
      <c r="G13" s="34"/>
      <c r="H13" s="34"/>
      <c r="I13" s="34"/>
      <c r="J13" s="34"/>
      <c r="K13" s="34"/>
      <c r="L13" s="34"/>
    </row>
    <row r="14" spans="1:12" ht="33" customHeight="1" x14ac:dyDescent="0.35">
      <c r="A14" s="37" t="s">
        <v>100</v>
      </c>
      <c r="B14" s="38">
        <f>db!$AR$22</f>
        <v>4.8465237711078801</v>
      </c>
      <c r="C14" s="38">
        <f>db!$AR$23</f>
        <v>3.9152525028999241</v>
      </c>
      <c r="D14" s="38">
        <f>db!$AR$24</f>
        <v>4.1448594703999531</v>
      </c>
      <c r="E14" s="37"/>
      <c r="F14" s="38">
        <f>[1]erdb!$AR$22</f>
        <v>4.7458249416444387</v>
      </c>
      <c r="G14" s="38">
        <f>[1]erdb!$AR$23</f>
        <v>3.8321367582917487</v>
      </c>
      <c r="H14" s="38">
        <f>[1]erdb!$AR$24</f>
        <v>4.0753015886423993</v>
      </c>
      <c r="I14" s="38"/>
      <c r="J14" s="38">
        <f>[1]itdb!$AR$22</f>
        <v>3.6899351659981816</v>
      </c>
      <c r="K14" s="38">
        <f>[1]itdb!$AR$23</f>
        <v>3.5732111905629527</v>
      </c>
      <c r="L14" s="38">
        <f>[1]itdb!$AR$24</f>
        <v>3.8323917318547451</v>
      </c>
    </row>
    <row r="15" spans="1:12" ht="33" customHeight="1" x14ac:dyDescent="0.35">
      <c r="A15" s="33" t="s">
        <v>56</v>
      </c>
      <c r="B15" s="34">
        <f>db!$AS$22</f>
        <v>33.194248248455494</v>
      </c>
      <c r="C15" s="34">
        <f>db!$AS$23</f>
        <v>34.241218091926676</v>
      </c>
      <c r="D15" s="34">
        <f>db!$AS$24</f>
        <v>35.328159256168711</v>
      </c>
      <c r="E15" s="33"/>
      <c r="F15" s="34">
        <f>[1]erdb!$AS$22</f>
        <v>30.995879268938577</v>
      </c>
      <c r="G15" s="34">
        <f>[1]erdb!$AS$23</f>
        <v>31.750033709235392</v>
      </c>
      <c r="H15" s="34">
        <f>[1]erdb!$AS$24</f>
        <v>32.595195960542029</v>
      </c>
      <c r="I15" s="34"/>
      <c r="J15" s="34">
        <f>[1]itdb!$AS$22</f>
        <v>25.545371237285345</v>
      </c>
      <c r="K15" s="34">
        <f>[1]itdb!$AS$23</f>
        <v>26.201259232995554</v>
      </c>
      <c r="L15" s="34">
        <f>[1]itdb!$AS$24</f>
        <v>26.924521036833532</v>
      </c>
    </row>
    <row r="16" spans="1:12" ht="33" customHeight="1" x14ac:dyDescent="0.35">
      <c r="A16" s="37" t="s">
        <v>63</v>
      </c>
      <c r="B16" s="38">
        <f>db!$AZ$22</f>
        <v>74.88877106637095</v>
      </c>
      <c r="C16" s="38">
        <f>db!$AZ$23</f>
        <v>76.479212059196911</v>
      </c>
      <c r="D16" s="38">
        <f>db!$AZ$24</f>
        <v>77.691396802108045</v>
      </c>
      <c r="E16" s="37"/>
      <c r="F16" s="38">
        <f>[1]erdb!$AZ$22</f>
        <v>69.488193114678509</v>
      </c>
      <c r="G16" s="38">
        <f>[1]erdb!$AZ$23</f>
        <v>70.578048932912694</v>
      </c>
      <c r="H16" s="38">
        <f>[1]erdb!$AZ$24</f>
        <v>71.559743685556114</v>
      </c>
      <c r="I16" s="38"/>
      <c r="J16" s="38">
        <f>[1]itdb!$AZ$22</f>
        <v>66.949604471818702</v>
      </c>
      <c r="K16" s="38">
        <f>[1]itdb!$AZ$23</f>
        <v>68.002753064071641</v>
      </c>
      <c r="L16" s="38">
        <f>[1]itdb!$AZ$24</f>
        <v>68.897348326163538</v>
      </c>
    </row>
    <row r="17" spans="1:12" ht="3.9" customHeight="1" thickBot="1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ht="3" customHeight="1" x14ac:dyDescent="0.2"/>
    <row r="19" spans="1:12" ht="15" customHeight="1" x14ac:dyDescent="0.2">
      <c r="A19" s="4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5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85" zoomScaleNormal="85" workbookViewId="0"/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7" ht="23.25" x14ac:dyDescent="0.35">
      <c r="A1" s="31"/>
      <c r="B1" s="31"/>
      <c r="C1" s="31"/>
      <c r="D1" s="31" t="s">
        <v>13</v>
      </c>
    </row>
    <row r="2" spans="1:7" ht="9" customHeight="1" x14ac:dyDescent="0.2"/>
    <row r="3" spans="1:7" ht="18" customHeight="1" x14ac:dyDescent="0.2">
      <c r="E3" s="56" t="str">
        <f>"1. "&amp;[2]rif!$B$6</f>
        <v xml:space="preserve">1. Il quadro mondiale. </v>
      </c>
      <c r="F3" s="56"/>
    </row>
    <row r="4" spans="1:7" ht="15" customHeight="1" x14ac:dyDescent="0.2">
      <c r="E4" s="56"/>
      <c r="F4" s="56" t="str">
        <f>[2]rif!$C$6</f>
        <v>Tasso di variazione del prodotto interno lordo</v>
      </c>
      <c r="G4" s="56">
        <v>3</v>
      </c>
    </row>
    <row r="5" spans="1:7" ht="18" customHeight="1" x14ac:dyDescent="0.2">
      <c r="E5" s="56" t="str">
        <f>"2. "&amp;[2]rif!$B$7</f>
        <v xml:space="preserve">2. Il quadro europeo. </v>
      </c>
      <c r="F5" s="56"/>
      <c r="G5" s="56"/>
    </row>
    <row r="6" spans="1:7" ht="15" customHeight="1" x14ac:dyDescent="0.2">
      <c r="E6" s="56"/>
      <c r="F6" s="56" t="str">
        <f>[2]rif!$C$7</f>
        <v>Tasso di variazione del prodotto interno lordo</v>
      </c>
      <c r="G6" s="56">
        <v>4</v>
      </c>
    </row>
    <row r="7" spans="1:7" ht="18" customHeight="1" x14ac:dyDescent="0.2">
      <c r="E7" s="56" t="str">
        <f>"3. "&amp;[2]rif!$B$8</f>
        <v xml:space="preserve">3. Il quadro nazionale. </v>
      </c>
      <c r="F7" s="56"/>
      <c r="G7" s="56"/>
    </row>
    <row r="8" spans="1:7" ht="15" customHeight="1" x14ac:dyDescent="0.2">
      <c r="E8" s="56"/>
      <c r="F8" s="56" t="str">
        <f>[2]rif!$C$8</f>
        <v>Principali variabili, tasso di variazione - 1</v>
      </c>
      <c r="G8" s="56">
        <v>5</v>
      </c>
    </row>
    <row r="9" spans="1:7" ht="15" customHeight="1" x14ac:dyDescent="0.2">
      <c r="E9" s="56"/>
      <c r="F9" s="56" t="str">
        <f>[2]rif!$C$9</f>
        <v>Principali variabili, tasso di variazione - 2</v>
      </c>
      <c r="G9" s="56">
        <v>6</v>
      </c>
    </row>
    <row r="10" spans="1:7" ht="18" customHeight="1" x14ac:dyDescent="0.2">
      <c r="E10" s="56" t="str">
        <f>"4. "&amp;[1]rif!$B$10</f>
        <v xml:space="preserve">4. Il quadro regionale. </v>
      </c>
      <c r="F10" s="56"/>
      <c r="G10" s="56"/>
    </row>
    <row r="11" spans="1:7" ht="15" customHeight="1" x14ac:dyDescent="0.2">
      <c r="E11" s="56"/>
      <c r="F11" s="56" t="str">
        <f>[1]rif!$D10</f>
        <v>Prodotto interno lordo: indice (2000=100) e tasso di variazione</v>
      </c>
      <c r="G11" s="56">
        <v>7</v>
      </c>
    </row>
    <row r="12" spans="1:7" ht="15" customHeight="1" x14ac:dyDescent="0.2">
      <c r="E12" s="56"/>
      <c r="F12" s="56" t="str">
        <f>[1]rif!$D11</f>
        <v>Principali variabili, tasso di variazione - 1</v>
      </c>
      <c r="G12" s="56">
        <v>8</v>
      </c>
    </row>
    <row r="13" spans="1:7" ht="15" customHeight="1" x14ac:dyDescent="0.2">
      <c r="E13" s="56"/>
      <c r="F13" s="56" t="str">
        <f>[1]rif!$D12</f>
        <v>Principali variabili, tasso di variazione - 2</v>
      </c>
      <c r="G13" s="56">
        <v>9</v>
      </c>
    </row>
    <row r="14" spans="1:7" ht="15" customHeight="1" x14ac:dyDescent="0.2">
      <c r="E14" s="56"/>
      <c r="F14" s="56" t="str">
        <f>[1]rif!$D13</f>
        <v>Principali variabili di conto economico, tasso di variazione</v>
      </c>
      <c r="G14" s="56">
        <v>10</v>
      </c>
    </row>
    <row r="15" spans="1:7" ht="15" customHeight="1" x14ac:dyDescent="0.2">
      <c r="E15" s="56"/>
      <c r="F15" s="56" t="str">
        <f>[1]rif!$D14</f>
        <v>Valore aggiunto: i settori, variazione, quota e indice (2000=100)</v>
      </c>
      <c r="G15" s="56">
        <v>11</v>
      </c>
    </row>
    <row r="16" spans="1:7" ht="15" customHeight="1" x14ac:dyDescent="0.2">
      <c r="E16" s="56"/>
      <c r="F16" s="56" t="str">
        <f>[1]rif!$D15</f>
        <v>Esportazioni: indice (2000=100), tasso di variazione e quota</v>
      </c>
      <c r="G16" s="56">
        <v>12</v>
      </c>
    </row>
    <row r="17" spans="5:7" ht="15" customHeight="1" x14ac:dyDescent="0.2">
      <c r="E17" s="56"/>
      <c r="F17" s="56" t="str">
        <f>[1]rif!$D16</f>
        <v>Importazioni: indice (2000=100), tasso di variazione e quota</v>
      </c>
      <c r="G17" s="56">
        <v>13</v>
      </c>
    </row>
    <row r="18" spans="5:7" ht="15" customHeight="1" x14ac:dyDescent="0.2">
      <c r="E18" s="56"/>
      <c r="F18" s="56" t="str">
        <f>[1]rif!$D17</f>
        <v xml:space="preserve">Unità di lavoro </v>
      </c>
      <c r="G18" s="56">
        <v>14</v>
      </c>
    </row>
    <row r="19" spans="5:7" ht="15" customHeight="1" x14ac:dyDescent="0.2">
      <c r="E19" s="56"/>
      <c r="F19" s="56" t="str">
        <f>[1]rif!$D18</f>
        <v>Unità di lavoro nei settori: indice e tasso di variazione</v>
      </c>
      <c r="G19" s="56">
        <v>15</v>
      </c>
    </row>
    <row r="20" spans="5:7" ht="15" customHeight="1" x14ac:dyDescent="0.2">
      <c r="E20" s="56"/>
      <c r="F20" s="56" t="str">
        <f>[1]rif!$D19</f>
        <v>Lavoro: occupati, tassi di attività, occupazione e disoccupazione</v>
      </c>
      <c r="G20" s="56">
        <v>16</v>
      </c>
    </row>
    <row r="21" spans="5:7" ht="18" customHeight="1" x14ac:dyDescent="0.2">
      <c r="E21" s="56" t="str">
        <f>"5. "&amp;[1]rif!$B$20</f>
        <v xml:space="preserve">5. Il quadro provinciale. </v>
      </c>
      <c r="F21" s="56"/>
      <c r="G21" s="56"/>
    </row>
    <row r="22" spans="5:7" ht="15" customHeight="1" x14ac:dyDescent="0.2">
      <c r="E22" s="56"/>
      <c r="F22" s="56" t="str">
        <f>[1]rif!$D20</f>
        <v>Valore aggiunto: indice (2000=100) e tasso di variazione</v>
      </c>
      <c r="G22" s="56">
        <v>17</v>
      </c>
    </row>
    <row r="23" spans="5:7" ht="15" customHeight="1" x14ac:dyDescent="0.2">
      <c r="E23" s="56"/>
      <c r="F23" s="56" t="str">
        <f>[1]rif!$D21</f>
        <v>Principali variabili, tasso di variazione - 1</v>
      </c>
      <c r="G23" s="56">
        <v>18</v>
      </c>
    </row>
    <row r="24" spans="5:7" ht="15" customHeight="1" x14ac:dyDescent="0.2">
      <c r="E24" s="56"/>
      <c r="F24" s="56" t="str">
        <f>[1]rif!$D22</f>
        <v>Principali variabili, tasso di variazione - 2</v>
      </c>
      <c r="G24" s="56">
        <v>19</v>
      </c>
    </row>
    <row r="25" spans="5:7" ht="15" customHeight="1" x14ac:dyDescent="0.2">
      <c r="E25" s="56"/>
      <c r="F25" s="56" t="str">
        <f>[1]rif!$D23</f>
        <v>Valore aggiunto: i settori, variazione, quota e indice (2000=100)</v>
      </c>
      <c r="G25" s="56">
        <v>20</v>
      </c>
    </row>
    <row r="26" spans="5:7" ht="15" customHeight="1" x14ac:dyDescent="0.2">
      <c r="E26" s="56"/>
      <c r="F26" s="56" t="str">
        <f>[1]rif!$D24</f>
        <v>Esportazioni: indice (2000=100), tasso di variazione e quota</v>
      </c>
      <c r="G26" s="56">
        <v>21</v>
      </c>
    </row>
    <row r="27" spans="5:7" ht="15" customHeight="1" x14ac:dyDescent="0.2">
      <c r="E27" s="56"/>
      <c r="F27" s="56" t="str">
        <f>[1]rif!$D25</f>
        <v>Importazioni: indice (2000=100), tasso di variazione e quota</v>
      </c>
      <c r="G27" s="56">
        <v>22</v>
      </c>
    </row>
    <row r="28" spans="5:7" ht="15" customHeight="1" x14ac:dyDescent="0.2">
      <c r="E28" s="56"/>
      <c r="F28" s="56" t="str">
        <f>[1]rif!$D26</f>
        <v xml:space="preserve">Unità di lavoro </v>
      </c>
      <c r="G28" s="56">
        <v>23</v>
      </c>
    </row>
    <row r="29" spans="5:7" ht="15" customHeight="1" x14ac:dyDescent="0.2">
      <c r="E29" s="56"/>
      <c r="F29" s="56" t="str">
        <f>[1]rif!$D27</f>
        <v>Unità di lavoro nei settori: indice e tasso di variazione</v>
      </c>
      <c r="G29" s="56">
        <v>24</v>
      </c>
    </row>
    <row r="30" spans="5:7" ht="15" customHeight="1" x14ac:dyDescent="0.2">
      <c r="E30" s="56"/>
      <c r="F30" s="56" t="str">
        <f>[1]rif!$D28</f>
        <v>Lavoro: occupati, tassi di attività, occupazione e disoccupazione</v>
      </c>
      <c r="G30" s="56">
        <v>25</v>
      </c>
    </row>
    <row r="31" spans="5:7" ht="15" customHeight="1" x14ac:dyDescent="0.2">
      <c r="E31" s="56"/>
      <c r="F31" s="56" t="str">
        <f>[1]rif!$D29</f>
        <v>Indici strutturali</v>
      </c>
      <c r="G31" s="56">
        <v>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62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[1]rif!$E$23</f>
        <v>Il quadro provinciale. Valore aggiunto: i settori, variazione, quota e indice (2000=100)</v>
      </c>
    </row>
    <row r="57" spans="1:1" ht="17.100000000000001" customHeight="1" x14ac:dyDescent="0.25">
      <c r="A57" s="5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[1]rif!$E$24</f>
        <v>Il quadro provinciale. Esportazioni: indice (2000=100), tasso di variazione e quota</v>
      </c>
    </row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[1]rif!$E$25</f>
        <v>Il quadro provinciale. Importazioni: indice (2000=100), tasso di variazione e quota</v>
      </c>
    </row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[1]rif!$E$26</f>
        <v xml:space="preserve">Il quadro provinciale.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[1]rif!$E$27</f>
        <v>Il quadro provinciale.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[1]rif!$E$28</f>
        <v>Il quadro provinciale. Lavoro: occupati, tassi di attività, occupazione e disoccupazione</v>
      </c>
    </row>
    <row r="56" spans="1:1" ht="11.4" x14ac:dyDescent="0.2">
      <c r="A56" s="6" t="str">
        <f>[1]rif!$B$40</f>
        <v>(*) Calcolato sulla popolazione presente in età lavorativa (15-64 anni).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6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[1]rif!$E$29</f>
        <v>Il quadro provinciale. Indici strutturali</v>
      </c>
    </row>
    <row r="56" spans="1:1" ht="18" customHeight="1" x14ac:dyDescent="0.25">
      <c r="A56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Normal="100" workbookViewId="0"/>
  </sheetViews>
  <sheetFormatPr defaultColWidth="1.85546875" defaultRowHeight="8.1" customHeight="1" x14ac:dyDescent="0.2"/>
  <cols>
    <col min="1" max="1" width="1.85546875" style="47"/>
    <col min="2" max="2" width="82.140625" style="46" customWidth="1"/>
    <col min="3" max="3" width="3.28515625" style="47" customWidth="1"/>
    <col min="4" max="4" width="78.7109375" style="46" bestFit="1" customWidth="1"/>
    <col min="5" max="16384" width="1.85546875" style="47"/>
  </cols>
  <sheetData>
    <row r="1" spans="2:4" ht="3" customHeight="1" x14ac:dyDescent="0.2"/>
    <row r="2" spans="2:4" ht="34.200000000000003" x14ac:dyDescent="0.2">
      <c r="B2" s="48" t="s">
        <v>105</v>
      </c>
    </row>
    <row r="3" spans="2:4" ht="3" customHeight="1" x14ac:dyDescent="0.2"/>
    <row r="4" spans="2:4" ht="13.2" x14ac:dyDescent="0.25">
      <c r="B4" s="49" t="s">
        <v>75</v>
      </c>
    </row>
    <row r="5" spans="2:4" ht="3" customHeight="1" x14ac:dyDescent="0.2">
      <c r="B5" s="50"/>
    </row>
    <row r="6" spans="2:4" ht="12" customHeight="1" x14ac:dyDescent="0.25">
      <c r="B6" s="51" t="s">
        <v>113</v>
      </c>
    </row>
    <row r="7" spans="2:4" ht="12.75" customHeight="1" x14ac:dyDescent="0.2">
      <c r="B7" s="52" t="s">
        <v>106</v>
      </c>
      <c r="C7" s="55"/>
      <c r="D7" s="53" t="s">
        <v>107</v>
      </c>
    </row>
    <row r="8" spans="2:4" ht="3" customHeight="1" x14ac:dyDescent="0.2">
      <c r="B8" s="50"/>
    </row>
    <row r="9" spans="2:4" ht="12" customHeight="1" x14ac:dyDescent="0.25">
      <c r="B9" s="51" t="s">
        <v>76</v>
      </c>
    </row>
    <row r="10" spans="2:4" ht="11.4" x14ac:dyDescent="0.2">
      <c r="B10" s="52" t="s">
        <v>108</v>
      </c>
      <c r="C10" s="55"/>
      <c r="D10" s="53" t="s">
        <v>114</v>
      </c>
    </row>
    <row r="11" spans="2:4" ht="3" customHeight="1" x14ac:dyDescent="0.2">
      <c r="B11" s="50"/>
    </row>
    <row r="12" spans="2:4" ht="12" x14ac:dyDescent="0.25">
      <c r="B12" s="51" t="s">
        <v>77</v>
      </c>
    </row>
    <row r="13" spans="2:4" ht="12.75" customHeight="1" x14ac:dyDescent="0.2">
      <c r="B13" s="52" t="s">
        <v>109</v>
      </c>
      <c r="C13" s="55"/>
      <c r="D13" s="53" t="s">
        <v>115</v>
      </c>
    </row>
    <row r="14" spans="2:4" ht="3" customHeight="1" x14ac:dyDescent="0.2">
      <c r="B14" s="50"/>
    </row>
    <row r="15" spans="2:4" ht="12" x14ac:dyDescent="0.25">
      <c r="B15" s="51" t="s">
        <v>78</v>
      </c>
    </row>
    <row r="16" spans="2:4" ht="12.75" customHeight="1" x14ac:dyDescent="0.2">
      <c r="B16" s="52" t="s">
        <v>110</v>
      </c>
      <c r="C16" s="55"/>
      <c r="D16" s="54" t="s">
        <v>116</v>
      </c>
    </row>
    <row r="17" spans="2:4" ht="3" customHeight="1" x14ac:dyDescent="0.2">
      <c r="B17" s="50"/>
    </row>
    <row r="18" spans="2:4" ht="12" x14ac:dyDescent="0.25">
      <c r="B18" s="51" t="s">
        <v>79</v>
      </c>
    </row>
    <row r="19" spans="2:4" ht="12.75" customHeight="1" x14ac:dyDescent="0.2">
      <c r="B19" s="52" t="s">
        <v>80</v>
      </c>
      <c r="C19" s="55"/>
      <c r="D19" s="54" t="s">
        <v>117</v>
      </c>
    </row>
    <row r="20" spans="2:4" ht="3" customHeight="1" x14ac:dyDescent="0.2">
      <c r="B20" s="50"/>
    </row>
    <row r="21" spans="2:4" ht="12" x14ac:dyDescent="0.25">
      <c r="B21" s="51" t="s">
        <v>81</v>
      </c>
    </row>
    <row r="22" spans="2:4" ht="12.75" customHeight="1" x14ac:dyDescent="0.2">
      <c r="B22" s="52" t="s">
        <v>95</v>
      </c>
      <c r="C22" s="55"/>
      <c r="D22" s="54" t="s">
        <v>118</v>
      </c>
    </row>
    <row r="23" spans="2:4" ht="3" customHeight="1" x14ac:dyDescent="0.2">
      <c r="B23" s="50"/>
    </row>
    <row r="24" spans="2:4" ht="12" x14ac:dyDescent="0.25">
      <c r="B24" s="51" t="s">
        <v>82</v>
      </c>
    </row>
    <row r="25" spans="2:4" ht="12.75" customHeight="1" x14ac:dyDescent="0.2">
      <c r="B25" s="52" t="s">
        <v>93</v>
      </c>
      <c r="C25" s="55"/>
      <c r="D25" s="54" t="s">
        <v>119</v>
      </c>
    </row>
    <row r="26" spans="2:4" ht="3" customHeight="1" x14ac:dyDescent="0.2">
      <c r="B26" s="50"/>
    </row>
    <row r="27" spans="2:4" ht="12" x14ac:dyDescent="0.25">
      <c r="B27" s="51" t="s">
        <v>83</v>
      </c>
    </row>
    <row r="28" spans="2:4" ht="11.4" x14ac:dyDescent="0.2">
      <c r="B28" s="52" t="s">
        <v>94</v>
      </c>
      <c r="C28" s="55"/>
      <c r="D28" s="54" t="s">
        <v>120</v>
      </c>
    </row>
    <row r="29" spans="2:4" ht="3" customHeight="1" x14ac:dyDescent="0.2">
      <c r="B29" s="50"/>
    </row>
    <row r="30" spans="2:4" ht="12" x14ac:dyDescent="0.25">
      <c r="B30" s="51" t="s">
        <v>84</v>
      </c>
    </row>
    <row r="31" spans="2:4" ht="12.75" customHeight="1" x14ac:dyDescent="0.2">
      <c r="B31" s="52" t="s">
        <v>96</v>
      </c>
      <c r="C31" s="55"/>
      <c r="D31" s="54" t="s">
        <v>121</v>
      </c>
    </row>
    <row r="32" spans="2:4" ht="3" customHeight="1" x14ac:dyDescent="0.2">
      <c r="B32" s="50"/>
    </row>
    <row r="33" spans="2:4" ht="12" x14ac:dyDescent="0.25">
      <c r="B33" s="51" t="s">
        <v>122</v>
      </c>
    </row>
    <row r="34" spans="2:4" ht="11.4" x14ac:dyDescent="0.2">
      <c r="B34" s="52" t="s">
        <v>123</v>
      </c>
      <c r="C34" s="55"/>
      <c r="D34" s="53" t="s">
        <v>124</v>
      </c>
    </row>
    <row r="35" spans="2:4" ht="3" customHeight="1" x14ac:dyDescent="0.2">
      <c r="B35" s="50"/>
    </row>
    <row r="36" spans="2:4" ht="12" x14ac:dyDescent="0.25">
      <c r="B36" s="51" t="s">
        <v>85</v>
      </c>
    </row>
    <row r="37" spans="2:4" ht="11.4" x14ac:dyDescent="0.2">
      <c r="B37" s="52" t="s">
        <v>86</v>
      </c>
      <c r="C37" s="55"/>
      <c r="D37" s="54" t="s">
        <v>125</v>
      </c>
    </row>
    <row r="38" spans="2:4" ht="3" customHeight="1" x14ac:dyDescent="0.2">
      <c r="B38" s="50"/>
    </row>
    <row r="39" spans="2:4" ht="12" x14ac:dyDescent="0.25">
      <c r="B39" s="51" t="s">
        <v>87</v>
      </c>
    </row>
    <row r="40" spans="2:4" ht="11.4" x14ac:dyDescent="0.2">
      <c r="B40" s="52" t="s">
        <v>92</v>
      </c>
      <c r="C40" s="55"/>
      <c r="D40" s="54" t="s">
        <v>126</v>
      </c>
    </row>
    <row r="41" spans="2:4" ht="3" customHeight="1" x14ac:dyDescent="0.2">
      <c r="B41" s="50"/>
    </row>
    <row r="42" spans="2:4" ht="13.2" x14ac:dyDescent="0.25">
      <c r="B42" s="49" t="s">
        <v>88</v>
      </c>
    </row>
    <row r="43" spans="2:4" ht="5.0999999999999996" customHeight="1" x14ac:dyDescent="0.2">
      <c r="B43" s="50"/>
    </row>
    <row r="44" spans="2:4" ht="12" x14ac:dyDescent="0.25">
      <c r="B44" s="51" t="s">
        <v>89</v>
      </c>
    </row>
    <row r="45" spans="2:4" ht="11.4" x14ac:dyDescent="0.2">
      <c r="B45" s="52" t="s">
        <v>111</v>
      </c>
      <c r="C45" s="55"/>
      <c r="D45" s="54" t="s">
        <v>127</v>
      </c>
    </row>
    <row r="46" spans="2:4" ht="3" customHeight="1" x14ac:dyDescent="0.2">
      <c r="B46" s="50"/>
    </row>
    <row r="47" spans="2:4" ht="13.2" x14ac:dyDescent="0.25">
      <c r="B47" s="49" t="s">
        <v>90</v>
      </c>
    </row>
    <row r="48" spans="2:4" ht="3" customHeight="1" x14ac:dyDescent="0.2">
      <c r="B48" s="50"/>
    </row>
    <row r="49" spans="2:4" ht="12" x14ac:dyDescent="0.25">
      <c r="B49" s="51" t="s">
        <v>91</v>
      </c>
    </row>
    <row r="50" spans="2:4" ht="22.95" x14ac:dyDescent="0.2">
      <c r="B50" s="52" t="s">
        <v>112</v>
      </c>
      <c r="C50" s="55"/>
      <c r="D50" s="54" t="s">
        <v>128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zoomScaleNormal="100" workbookViewId="0"/>
  </sheetViews>
  <sheetFormatPr defaultRowHeight="10.199999999999999" x14ac:dyDescent="0.2"/>
  <cols>
    <col min="1" max="1" width="21.28515625" bestFit="1" customWidth="1"/>
  </cols>
  <sheetData>
    <row r="1" spans="1:6" x14ac:dyDescent="0.2">
      <c r="A1" s="7" t="s">
        <v>65</v>
      </c>
    </row>
    <row r="2" spans="1:6" x14ac:dyDescent="0.2">
      <c r="A2" t="s">
        <v>66</v>
      </c>
    </row>
    <row r="3" spans="1:6" x14ac:dyDescent="0.2">
      <c r="A3" t="s">
        <v>64</v>
      </c>
      <c r="B3" s="41" t="str">
        <f>[2]int!$E$5</f>
        <v>2019</v>
      </c>
      <c r="C3" s="41" t="str">
        <f>[2]int!$F$5</f>
        <v>2020</v>
      </c>
      <c r="D3" s="41" t="str">
        <f>[2]int!$G$5</f>
        <v>2021</v>
      </c>
      <c r="E3" s="41" t="str">
        <f>[2]int!$H$5</f>
        <v>2022</v>
      </c>
      <c r="F3" s="41" t="str">
        <f>[2]int!$I$5</f>
        <v>2023</v>
      </c>
    </row>
    <row r="4" spans="1:6" x14ac:dyDescent="0.2">
      <c r="B4" s="41" t="s">
        <v>67</v>
      </c>
      <c r="C4" s="41" t="s">
        <v>68</v>
      </c>
      <c r="D4" s="41" t="s">
        <v>69</v>
      </c>
      <c r="E4" s="41" t="s">
        <v>70</v>
      </c>
      <c r="F4" s="41" t="s">
        <v>71</v>
      </c>
    </row>
    <row r="7" spans="1:6" x14ac:dyDescent="0.2">
      <c r="A7" t="s">
        <v>129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workbookViewId="0">
      <pane xSplit="1" ySplit="9" topLeftCell="AH10" activePane="bottomRight" state="frozen"/>
      <selection pane="topRight"/>
      <selection pane="bottomLeft"/>
      <selection pane="bottomRight"/>
    </sheetView>
  </sheetViews>
  <sheetFormatPr defaultRowHeight="10.199999999999999" x14ac:dyDescent="0.2"/>
  <sheetData>
    <row r="1" spans="1:53" x14ac:dyDescent="0.2">
      <c r="A1" s="7" t="s">
        <v>0</v>
      </c>
    </row>
    <row r="2" spans="1:53" x14ac:dyDescent="0.2">
      <c r="A2" t="str">
        <f>[1]movq!$A$4&amp;" - database per grafici e tabelle"</f>
        <v>Modena - database per grafici e tabelle</v>
      </c>
    </row>
    <row r="3" spans="1:53" x14ac:dyDescent="0.2">
      <c r="A3" s="8" t="s">
        <v>1</v>
      </c>
    </row>
    <row r="4" spans="1:53" x14ac:dyDescent="0.2">
      <c r="A4" s="8" t="s">
        <v>97</v>
      </c>
      <c r="B4" s="9"/>
      <c r="C4" s="9"/>
      <c r="D4" s="10" t="str">
        <f>[1]movq!$A$4</f>
        <v>Modena</v>
      </c>
      <c r="E4" s="10" t="str">
        <f>[1]movq!$A$4</f>
        <v>Modena</v>
      </c>
      <c r="F4" s="10"/>
      <c r="G4" s="10"/>
      <c r="H4" s="10" t="str">
        <f>[1]movq!$A$4</f>
        <v>Modena</v>
      </c>
      <c r="I4" s="10" t="str">
        <f>[1]movq!$A$4</f>
        <v>Modena</v>
      </c>
      <c r="J4" s="10"/>
      <c r="K4" s="10"/>
      <c r="L4" s="10"/>
      <c r="M4" s="10" t="str">
        <f>[1]movq!$A$4</f>
        <v>Modena</v>
      </c>
      <c r="N4" s="10" t="str">
        <f>[1]movq!$A$4</f>
        <v>Modena</v>
      </c>
      <c r="O4" s="10" t="str">
        <f>[1]movq!$A$4</f>
        <v>Modena</v>
      </c>
      <c r="P4" s="10" t="str">
        <f>[1]movq!$A$4</f>
        <v>Modena</v>
      </c>
      <c r="Q4" s="10" t="str">
        <f>[1]movq!$A$4</f>
        <v>Modena</v>
      </c>
      <c r="R4" s="10" t="str">
        <f>[1]movq!$A$4</f>
        <v>Modena</v>
      </c>
      <c r="S4" s="10" t="str">
        <f>[1]movq!$A$4</f>
        <v>Modena</v>
      </c>
      <c r="T4" s="10" t="str">
        <f>[1]movq!$A$4</f>
        <v>Modena</v>
      </c>
      <c r="U4" s="10" t="str">
        <f>[1]movq!$A$4</f>
        <v>Modena</v>
      </c>
      <c r="V4" s="10" t="str">
        <f>[1]movq!$A$4</f>
        <v>Modena</v>
      </c>
      <c r="W4" s="10" t="str">
        <f>[1]movq!$A$4</f>
        <v>Modena</v>
      </c>
      <c r="X4" s="10" t="str">
        <f>[1]movq!$A$4</f>
        <v>Modena</v>
      </c>
      <c r="Y4" s="10" t="str">
        <f>[1]movq!$A$4</f>
        <v>Modena</v>
      </c>
      <c r="Z4" s="10" t="str">
        <f>[1]movq!$A$4</f>
        <v>Modena</v>
      </c>
      <c r="AA4" s="10" t="str">
        <f>[1]movq!$A$4</f>
        <v>Modena</v>
      </c>
      <c r="AB4" s="10" t="str">
        <f>[1]movq!$A$4</f>
        <v>Modena</v>
      </c>
      <c r="AC4" s="10" t="str">
        <f>[1]movq!$A$4</f>
        <v>Modena</v>
      </c>
      <c r="AD4" s="10" t="str">
        <f>[1]movq!$A$4</f>
        <v>Modena</v>
      </c>
      <c r="AE4" s="10" t="str">
        <f>[1]moi!$A$4</f>
        <v>Modena</v>
      </c>
      <c r="AF4" s="10" t="str">
        <f>[1]moi!$A$4</f>
        <v>Modena</v>
      </c>
      <c r="AG4" s="10" t="str">
        <f>[1]moi!$A$4</f>
        <v>Modena</v>
      </c>
      <c r="AH4" s="10" t="str">
        <f>[1]moi!$A$4</f>
        <v>Modena</v>
      </c>
      <c r="AI4" s="10" t="str">
        <f>[1]moi!$A$4</f>
        <v>Modena</v>
      </c>
      <c r="AJ4" s="10" t="str">
        <f>[1]movq!$A$4</f>
        <v>Modena</v>
      </c>
      <c r="AK4" s="10" t="str">
        <f>[1]movq!$A$4</f>
        <v>Modena</v>
      </c>
      <c r="AL4" s="10" t="str">
        <f>[1]movq!$A$4</f>
        <v>Modena</v>
      </c>
      <c r="AM4" s="10" t="str">
        <f>[1]movq!$A$4</f>
        <v>Modena</v>
      </c>
      <c r="AN4" s="10" t="str">
        <f>[1]movq!$A$4</f>
        <v>Modena</v>
      </c>
      <c r="AO4" s="10" t="str">
        <f>[1]movq!$A$4</f>
        <v>Modena</v>
      </c>
      <c r="AP4" s="10" t="str">
        <f>[1]movq!$A$4</f>
        <v>Modena</v>
      </c>
      <c r="AQ4" s="10" t="str">
        <f>[1]movq!$A$4</f>
        <v>Modena</v>
      </c>
      <c r="AR4" s="10" t="str">
        <f>[1]movq!$A$4</f>
        <v>Modena</v>
      </c>
      <c r="AS4" s="10" t="str">
        <f>[1]movq!$A$4</f>
        <v>Modena</v>
      </c>
      <c r="AT4" s="10" t="str">
        <f>[1]movq!$A$4</f>
        <v>Modena</v>
      </c>
      <c r="AU4" s="10" t="str">
        <f>[1]movq!$A$4</f>
        <v>Modena</v>
      </c>
      <c r="AV4" s="10" t="str">
        <f>[1]movq!$A$4</f>
        <v>Modena</v>
      </c>
      <c r="AW4" s="10" t="str">
        <f>[1]movq!$A$4</f>
        <v>Modena</v>
      </c>
      <c r="AX4" s="10" t="str">
        <f>[1]movq!$A$4</f>
        <v>Modena</v>
      </c>
      <c r="AY4" s="10" t="str">
        <f>[1]movq!$A$4</f>
        <v>Modena</v>
      </c>
      <c r="AZ4" s="10" t="str">
        <f>[1]movq!$A$4</f>
        <v>Modena</v>
      </c>
    </row>
    <row r="5" spans="1:53" x14ac:dyDescent="0.2">
      <c r="A5" t="s">
        <v>2</v>
      </c>
      <c r="B5" s="11" t="s">
        <v>3</v>
      </c>
      <c r="C5" t="s">
        <v>4</v>
      </c>
      <c r="D5" s="11" t="s">
        <v>3</v>
      </c>
      <c r="E5" s="11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1" t="s">
        <v>3</v>
      </c>
      <c r="N5" s="11" t="s">
        <v>3</v>
      </c>
      <c r="O5" s="11" t="s">
        <v>3</v>
      </c>
      <c r="P5" s="11" t="s">
        <v>3</v>
      </c>
      <c r="Q5" s="11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1" t="s">
        <v>6</v>
      </c>
      <c r="AT5" s="11" t="s">
        <v>74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1" t="s">
        <v>6</v>
      </c>
      <c r="BA5" s="42" t="s">
        <v>98</v>
      </c>
    </row>
    <row r="6" spans="1:53" x14ac:dyDescent="0.2">
      <c r="B6" s="12" t="s">
        <v>7</v>
      </c>
      <c r="C6" s="12"/>
      <c r="D6" s="12" t="s">
        <v>8</v>
      </c>
      <c r="E6" s="12" t="s">
        <v>8</v>
      </c>
      <c r="F6" s="10"/>
      <c r="G6" s="13" t="s">
        <v>9</v>
      </c>
      <c r="H6" s="13"/>
      <c r="I6" s="13"/>
      <c r="J6" s="13"/>
      <c r="K6" s="13"/>
      <c r="L6" s="10"/>
      <c r="M6" s="12" t="s">
        <v>8</v>
      </c>
      <c r="N6" s="14"/>
      <c r="O6" s="14"/>
      <c r="P6" s="14"/>
      <c r="Q6" s="14"/>
      <c r="R6" s="12" t="s">
        <v>10</v>
      </c>
      <c r="S6" s="14"/>
      <c r="T6" s="14"/>
      <c r="U6" s="14"/>
      <c r="V6" s="12"/>
      <c r="W6" s="13" t="s">
        <v>11</v>
      </c>
      <c r="X6" s="13"/>
      <c r="Y6" s="13"/>
      <c r="Z6" s="13"/>
      <c r="AA6" s="22" t="s">
        <v>52</v>
      </c>
      <c r="AB6" s="22"/>
      <c r="AC6" s="22"/>
      <c r="AE6" s="14" t="s">
        <v>16</v>
      </c>
      <c r="AF6" s="14"/>
      <c r="AG6" s="14"/>
      <c r="AH6" s="14"/>
      <c r="AI6" s="14"/>
      <c r="AJ6" s="14"/>
      <c r="AK6" s="14"/>
      <c r="AL6" s="14"/>
      <c r="AM6" s="14"/>
      <c r="AN6" s="14"/>
      <c r="AO6" s="22" t="s">
        <v>17</v>
      </c>
      <c r="AP6" s="22"/>
      <c r="AQ6" s="22"/>
      <c r="BA6" s="42" t="s">
        <v>99</v>
      </c>
    </row>
    <row r="7" spans="1:53" x14ac:dyDescent="0.2">
      <c r="A7" t="s">
        <v>12</v>
      </c>
      <c r="B7" s="15"/>
      <c r="C7" s="16"/>
      <c r="D7" s="17" t="str">
        <f>[1]moi!$B6</f>
        <v>X</v>
      </c>
      <c r="E7" s="17" t="str">
        <f>[1]moi!$C6</f>
        <v>M</v>
      </c>
      <c r="F7" s="18"/>
      <c r="G7" s="19"/>
      <c r="H7" s="19" t="str">
        <f>[1]movq!$C6</f>
        <v>M</v>
      </c>
      <c r="I7" s="19" t="str">
        <f>[1]movq!$B6</f>
        <v>X</v>
      </c>
      <c r="J7" s="19"/>
      <c r="K7" s="19"/>
      <c r="L7" s="18"/>
      <c r="M7" s="17" t="str">
        <f>[1]moi!$F6</f>
        <v>VAA</v>
      </c>
      <c r="N7" s="17" t="str">
        <f>[1]moi!$G6</f>
        <v>VAI</v>
      </c>
      <c r="O7" s="17" t="str">
        <f>[1]moi!$H6</f>
        <v>VAC</v>
      </c>
      <c r="P7" s="17" t="str">
        <f>[1]moi!$I6</f>
        <v>VAS</v>
      </c>
      <c r="Q7" s="17" t="str">
        <f>[1]moi!$J6</f>
        <v>VAT</v>
      </c>
      <c r="R7" s="19" t="str">
        <f>[1]movq!$F6</f>
        <v>VAA</v>
      </c>
      <c r="S7" s="19" t="str">
        <f>[1]movq!$G6</f>
        <v>VAI</v>
      </c>
      <c r="T7" s="19" t="str">
        <f>[1]movq!$H6</f>
        <v>VAC</v>
      </c>
      <c r="U7" s="19" t="str">
        <f>[1]movq!$I6</f>
        <v>VAS</v>
      </c>
      <c r="V7" s="19" t="str">
        <f>[1]movq!$J6</f>
        <v>VAT</v>
      </c>
      <c r="W7" t="str">
        <f>[1]movq!AD5</f>
        <v>VAA/VAT</v>
      </c>
      <c r="X7" t="str">
        <f>[1]movq!AE5</f>
        <v>VAI/VAT</v>
      </c>
      <c r="Y7" t="str">
        <f>[1]movq!AF5</f>
        <v>VAC/VAT</v>
      </c>
      <c r="Z7" t="str">
        <f>[1]movq!AG5</f>
        <v>VAS/VAT</v>
      </c>
      <c r="AA7" s="18" t="str">
        <f>[1]moi!$AA6</f>
        <v>N</v>
      </c>
      <c r="AB7" s="18" t="str">
        <f>[1]movq!$AA6</f>
        <v>N</v>
      </c>
      <c r="AC7" s="18" t="str">
        <f>[1]movq!$Y6</f>
        <v>FL</v>
      </c>
      <c r="AD7" s="18" t="str">
        <f>[1]movq!$U6</f>
        <v>POPPRE</v>
      </c>
      <c r="AE7" s="18" t="str">
        <f>[1]moi!$P6</f>
        <v>UTA</v>
      </c>
      <c r="AF7" s="18" t="str">
        <f>[1]moi!$Q6</f>
        <v>UTI</v>
      </c>
      <c r="AG7" s="18" t="str">
        <f>[1]moi!$R6</f>
        <v>UTC</v>
      </c>
      <c r="AH7" s="18" t="str">
        <f>[1]moi!$S6</f>
        <v>UTS</v>
      </c>
      <c r="AI7" s="18" t="str">
        <f>[1]moi!$T6</f>
        <v>UTT</v>
      </c>
      <c r="AJ7" s="18" t="str">
        <f>[1]movq!$P6</f>
        <v>UTA</v>
      </c>
      <c r="AK7" s="18" t="str">
        <f>[1]movq!$Q6</f>
        <v>UTI</v>
      </c>
      <c r="AL7" s="18" t="str">
        <f>[1]movq!$R6</f>
        <v>UTC</v>
      </c>
      <c r="AM7" s="18" t="str">
        <f>[1]movq!$S6</f>
        <v>UTS</v>
      </c>
      <c r="AN7" s="18" t="str">
        <f>[1]movq!$T6</f>
        <v>UTT</v>
      </c>
      <c r="AO7" s="18" t="str">
        <f>[1]movq!$AH6</f>
        <v>TA</v>
      </c>
      <c r="AP7" s="18" t="str">
        <f>[1]movq!$AI6</f>
        <v>TO</v>
      </c>
      <c r="AQ7" s="18" t="str">
        <f>[1]movq!$AJ6</f>
        <v>TD</v>
      </c>
      <c r="AR7" s="18" t="str">
        <f>[1]movq!$AB6</f>
        <v>REDD</v>
      </c>
      <c r="AS7" s="20" t="str">
        <f>[1]mo!$AC6</f>
        <v>VAT/POPCR</v>
      </c>
      <c r="AT7" s="20" t="str">
        <f>[1]mo!$AD6</f>
        <v>VVAT/POPCR</v>
      </c>
      <c r="AU7" t="str">
        <f>[1]movq!$AK5</f>
        <v>VX/VVAT</v>
      </c>
      <c r="AV7" t="str">
        <f>[1]movq!$AL5</f>
        <v>VM/VVAT</v>
      </c>
      <c r="AW7" t="str">
        <f>[1]movq!$AM5</f>
        <v>pr/ita VVAT/POPPRE</v>
      </c>
      <c r="AX7" t="str">
        <f>[1]movq!$AN5</f>
        <v>pr/ita VVAT/N</v>
      </c>
      <c r="AY7" s="18" t="str">
        <f>[1]movq!$AO5</f>
        <v>VAT/N</v>
      </c>
      <c r="AZ7" s="18" t="str">
        <f>[1]mo!$AF6</f>
        <v>VAT/N</v>
      </c>
    </row>
    <row r="8" spans="1:53" x14ac:dyDescent="0.2">
      <c r="B8" t="s">
        <v>13</v>
      </c>
      <c r="C8" t="s">
        <v>14</v>
      </c>
      <c r="D8" s="21" t="s">
        <v>13</v>
      </c>
      <c r="E8" s="21" t="s">
        <v>13</v>
      </c>
      <c r="F8" s="10"/>
      <c r="G8" s="12" t="s">
        <v>15</v>
      </c>
      <c r="H8" s="12"/>
      <c r="I8" s="12"/>
      <c r="J8" s="12"/>
      <c r="K8" s="12"/>
      <c r="L8" s="10"/>
      <c r="M8" s="21" t="s">
        <v>13</v>
      </c>
      <c r="N8" s="21"/>
      <c r="O8" s="21"/>
      <c r="P8" s="21"/>
      <c r="Q8" s="21"/>
      <c r="R8" s="12" t="str">
        <f>[1]movq!$A$4</f>
        <v>Modena</v>
      </c>
      <c r="S8" s="12"/>
      <c r="T8" s="12"/>
      <c r="U8" s="12"/>
      <c r="V8" s="12"/>
      <c r="W8" s="12"/>
      <c r="X8" s="12"/>
      <c r="Y8" s="12"/>
      <c r="Z8" s="12"/>
      <c r="AA8" s="22" t="s">
        <v>13</v>
      </c>
      <c r="AB8" s="22" t="s">
        <v>49</v>
      </c>
      <c r="AC8" s="22"/>
      <c r="AD8" s="10"/>
      <c r="AE8" s="32" t="s">
        <v>13</v>
      </c>
      <c r="AF8" s="32"/>
      <c r="AG8" s="32"/>
      <c r="AH8" s="32"/>
      <c r="AI8" s="32"/>
      <c r="AJ8" s="14" t="s">
        <v>49</v>
      </c>
      <c r="AK8" s="14"/>
      <c r="AL8" s="14"/>
      <c r="AM8" s="14"/>
      <c r="AN8" s="14"/>
      <c r="AO8" s="22" t="s">
        <v>53</v>
      </c>
      <c r="AP8" s="22"/>
      <c r="AQ8" s="22"/>
      <c r="AR8" s="23" t="s">
        <v>18</v>
      </c>
      <c r="AS8" s="23"/>
      <c r="AT8" s="23"/>
      <c r="AU8" s="24" t="s">
        <v>19</v>
      </c>
      <c r="AV8" s="24"/>
      <c r="AW8" s="25" t="s">
        <v>20</v>
      </c>
      <c r="AX8" s="25"/>
      <c r="AY8" s="23" t="s">
        <v>18</v>
      </c>
      <c r="AZ8" s="23"/>
    </row>
    <row r="9" spans="1:53" x14ac:dyDescent="0.2">
      <c r="A9" t="s">
        <v>21</v>
      </c>
      <c r="B9" s="12" t="s">
        <v>22</v>
      </c>
      <c r="C9" s="26" t="s">
        <v>15</v>
      </c>
      <c r="D9" s="12" t="s">
        <v>23</v>
      </c>
      <c r="E9" s="12" t="s">
        <v>24</v>
      </c>
      <c r="F9" s="10" t="s">
        <v>25</v>
      </c>
      <c r="G9" s="12" t="s">
        <v>26</v>
      </c>
      <c r="H9" s="12" t="s">
        <v>27</v>
      </c>
      <c r="I9" s="12" t="s">
        <v>28</v>
      </c>
      <c r="J9" s="12" t="s">
        <v>29</v>
      </c>
      <c r="K9" s="12" t="s">
        <v>30</v>
      </c>
      <c r="L9" s="10" t="s">
        <v>31</v>
      </c>
      <c r="M9" s="12" t="s">
        <v>32</v>
      </c>
      <c r="N9" s="12" t="s">
        <v>33</v>
      </c>
      <c r="O9" s="12" t="s">
        <v>34</v>
      </c>
      <c r="P9" s="12" t="s">
        <v>35</v>
      </c>
      <c r="Q9" s="12" t="s">
        <v>36</v>
      </c>
      <c r="R9" s="12" t="s">
        <v>32</v>
      </c>
      <c r="S9" s="12" t="s">
        <v>33</v>
      </c>
      <c r="T9" s="12" t="s">
        <v>34</v>
      </c>
      <c r="U9" s="12" t="s">
        <v>35</v>
      </c>
      <c r="V9" s="12" t="s">
        <v>36</v>
      </c>
      <c r="W9" s="12" t="s">
        <v>32</v>
      </c>
      <c r="X9" s="12" t="s">
        <v>33</v>
      </c>
      <c r="Y9" s="12" t="s">
        <v>34</v>
      </c>
      <c r="Z9" s="12" t="s">
        <v>35</v>
      </c>
      <c r="AA9" s="10" t="s">
        <v>37</v>
      </c>
      <c r="AB9" s="10" t="s">
        <v>37</v>
      </c>
      <c r="AC9" t="s">
        <v>38</v>
      </c>
      <c r="AD9" t="s">
        <v>39</v>
      </c>
      <c r="AE9" s="12" t="s">
        <v>32</v>
      </c>
      <c r="AF9" s="12" t="s">
        <v>33</v>
      </c>
      <c r="AG9" s="12" t="s">
        <v>34</v>
      </c>
      <c r="AH9" s="12" t="s">
        <v>35</v>
      </c>
      <c r="AI9" s="12" t="s">
        <v>36</v>
      </c>
      <c r="AJ9" s="12" t="s">
        <v>32</v>
      </c>
      <c r="AK9" s="12" t="s">
        <v>33</v>
      </c>
      <c r="AL9" s="12" t="s">
        <v>34</v>
      </c>
      <c r="AM9" s="12" t="s">
        <v>35</v>
      </c>
      <c r="AN9" s="12" t="s">
        <v>36</v>
      </c>
      <c r="AO9" t="s">
        <v>40</v>
      </c>
      <c r="AP9" t="s">
        <v>41</v>
      </c>
      <c r="AQ9" t="s">
        <v>42</v>
      </c>
      <c r="AR9" t="s">
        <v>43</v>
      </c>
      <c r="AS9" s="14" t="s">
        <v>101</v>
      </c>
      <c r="AT9" s="14" t="s">
        <v>102</v>
      </c>
      <c r="AU9" t="s">
        <v>44</v>
      </c>
      <c r="AV9" t="s">
        <v>45</v>
      </c>
      <c r="AW9" t="s">
        <v>46</v>
      </c>
      <c r="AX9" t="s">
        <v>47</v>
      </c>
      <c r="AY9" s="10" t="s">
        <v>103</v>
      </c>
      <c r="AZ9" s="10" t="s">
        <v>104</v>
      </c>
    </row>
    <row r="10" spans="1:53" x14ac:dyDescent="0.2">
      <c r="A10" s="27">
        <f>[1]modb!A10</f>
        <v>2009</v>
      </c>
      <c r="B10" s="16"/>
      <c r="C10" s="28"/>
      <c r="D10" s="17">
        <f>[1]modb!D10</f>
        <v>95.989271793121461</v>
      </c>
      <c r="E10" s="17">
        <f>[1]modb!E10</f>
        <v>106.87086688083217</v>
      </c>
      <c r="F10" s="18"/>
      <c r="G10" s="19"/>
      <c r="H10" s="19">
        <f>[1]modb!H10</f>
        <v>-16.431946094448346</v>
      </c>
      <c r="I10" s="19">
        <f>[1]modb!I10</f>
        <v>-23.491011599197819</v>
      </c>
      <c r="J10" s="19"/>
      <c r="K10" s="19"/>
      <c r="L10" s="18"/>
      <c r="M10" s="17">
        <f>[1]modb!M10</f>
        <v>88.986021345617345</v>
      </c>
      <c r="N10" s="17">
        <f>[1]modb!N10</f>
        <v>86.753275964875911</v>
      </c>
      <c r="O10" s="17">
        <f>[1]modb!O10</f>
        <v>112.89572010299875</v>
      </c>
      <c r="P10" s="17">
        <f>[1]modb!P10</f>
        <v>108.71846396058181</v>
      </c>
      <c r="Q10" s="17">
        <f>[1]modb!Q10</f>
        <v>101.36387739061901</v>
      </c>
      <c r="R10" s="19">
        <f>[1]modb!R10</f>
        <v>0.13242174237040327</v>
      </c>
      <c r="S10" s="19">
        <f>[1]modb!S10</f>
        <v>-23.499303800195158</v>
      </c>
      <c r="T10" s="19">
        <f>[1]modb!T10</f>
        <v>-9.6729494676125469</v>
      </c>
      <c r="U10" s="19">
        <f>[1]modb!U10</f>
        <v>-1.7783915478325363</v>
      </c>
      <c r="V10" s="19">
        <f>[1]modb!V10</f>
        <v>-9.4823222010064772</v>
      </c>
      <c r="W10" s="17">
        <f>[1]modb!W10</f>
        <v>1.5716184327874674</v>
      </c>
      <c r="X10" s="17">
        <f>[1]modb!X10</f>
        <v>28.181905168391459</v>
      </c>
      <c r="Y10" s="17">
        <f>[1]modb!Y10</f>
        <v>6.1698727267723292</v>
      </c>
      <c r="Z10" s="17">
        <f>[1]modb!Z10</f>
        <v>64.076603672048734</v>
      </c>
      <c r="AA10" s="39">
        <f>[1]modb!AA10</f>
        <v>98.794934968753239</v>
      </c>
      <c r="AB10" s="18">
        <f>[1]modb!AB10</f>
        <v>-2.5282527263792209</v>
      </c>
      <c r="AC10" s="18">
        <f>[1]modb!AC10</f>
        <v>-0.66060669914971282</v>
      </c>
      <c r="AD10" s="18">
        <f>[1]modb!AD10</f>
        <v>1.4244610225803811</v>
      </c>
      <c r="AE10" s="39">
        <f>[1]modb!AE10</f>
        <v>75.531055858924717</v>
      </c>
      <c r="AF10" s="39">
        <f>[1]modb!AF10</f>
        <v>89.584142734613366</v>
      </c>
      <c r="AG10" s="39">
        <f>[1]modb!AG10</f>
        <v>123.22388789433002</v>
      </c>
      <c r="AH10" s="39">
        <f>[1]modb!AH10</f>
        <v>111.873424721395</v>
      </c>
      <c r="AI10" s="39">
        <f>[1]modb!AI10</f>
        <v>104.05669443971428</v>
      </c>
      <c r="AJ10" s="18">
        <f>[1]modb!AJ10</f>
        <v>-1.8269540023343467</v>
      </c>
      <c r="AK10" s="18">
        <f>[1]modb!AK10</f>
        <v>-10.556348109496271</v>
      </c>
      <c r="AL10" s="18">
        <f>[1]modb!AL10</f>
        <v>-5.0225740520643107</v>
      </c>
      <c r="AM10" s="18">
        <f>[1]modb!AM10</f>
        <v>-1.7479695189813516</v>
      </c>
      <c r="AN10" s="18">
        <f>[1]modb!AN10</f>
        <v>-4.5251146942192904</v>
      </c>
      <c r="AO10" s="39">
        <f>[1]modb!AO10</f>
        <v>71.457622663931787</v>
      </c>
      <c r="AP10" s="39">
        <f>[1]modb!AP10</f>
        <v>67.784561126157925</v>
      </c>
      <c r="AQ10" s="39">
        <f>[1]modb!AQ10</f>
        <v>5.1401955464547413</v>
      </c>
      <c r="AR10" s="18">
        <f>[1]modb!AR10</f>
        <v>-5.037394989594346</v>
      </c>
      <c r="AS10" s="29">
        <f>[1]modb!AS10</f>
        <v>31.895014009926893</v>
      </c>
      <c r="AT10" s="29">
        <f>[1]modb!AT10</f>
        <v>30.109933011277434</v>
      </c>
      <c r="AU10" s="39">
        <f>[1]modb!AU10</f>
        <v>39.59686199106843</v>
      </c>
      <c r="AV10" s="39">
        <f>[1]modb!AV10</f>
        <v>17.411259194391985</v>
      </c>
      <c r="AW10" s="39">
        <f>[1]modb!AW10</f>
        <v>125.82549545219997</v>
      </c>
      <c r="AX10" s="39">
        <f>[1]modb!AX10</f>
        <v>106.14311572814738</v>
      </c>
      <c r="AY10" s="18">
        <f>[1]modb!AY10</f>
        <v>-7.1344463079192728</v>
      </c>
      <c r="AZ10" s="39">
        <f>[1]modb!AZ10</f>
        <v>71.160798833529228</v>
      </c>
      <c r="BA10" s="42">
        <v>33</v>
      </c>
    </row>
    <row r="11" spans="1:53" x14ac:dyDescent="0.2">
      <c r="A11" s="27">
        <f>[1]modb!A11</f>
        <v>2010</v>
      </c>
      <c r="B11" s="16"/>
      <c r="C11" s="28"/>
      <c r="D11" s="17">
        <f>[1]modb!D11</f>
        <v>107.19860914644278</v>
      </c>
      <c r="E11" s="17">
        <f>[1]modb!E11</f>
        <v>127.91390985561047</v>
      </c>
      <c r="F11" s="18"/>
      <c r="G11" s="19"/>
      <c r="H11" s="19">
        <f>[1]modb!H11</f>
        <v>19.69015840232926</v>
      </c>
      <c r="I11" s="19">
        <f>[1]modb!I11</f>
        <v>11.677698084302545</v>
      </c>
      <c r="J11" s="19"/>
      <c r="K11" s="19"/>
      <c r="L11" s="18"/>
      <c r="M11" s="17">
        <f>[1]modb!M11</f>
        <v>94.936857803191202</v>
      </c>
      <c r="N11" s="17">
        <f>[1]modb!N11</f>
        <v>100.5774548582138</v>
      </c>
      <c r="O11" s="17">
        <f>[1]modb!O11</f>
        <v>96.340755881956952</v>
      </c>
      <c r="P11" s="17">
        <f>[1]modb!P11</f>
        <v>104.99620875055298</v>
      </c>
      <c r="Q11" s="17">
        <f>[1]modb!Q11</f>
        <v>102.88162690290163</v>
      </c>
      <c r="R11" s="19">
        <f>[1]modb!R11</f>
        <v>6.6873834424635348</v>
      </c>
      <c r="S11" s="19">
        <f>[1]modb!S11</f>
        <v>15.935051143123324</v>
      </c>
      <c r="T11" s="19">
        <f>[1]modb!T11</f>
        <v>-14.663943155629033</v>
      </c>
      <c r="U11" s="19">
        <f>[1]modb!U11</f>
        <v>-3.4237562548514622</v>
      </c>
      <c r="V11" s="19">
        <f>[1]modb!V11</f>
        <v>1.4973277969959176</v>
      </c>
      <c r="W11" s="17">
        <f>[1]modb!W11</f>
        <v>1.6519829832308435</v>
      </c>
      <c r="X11" s="17">
        <f>[1]modb!X11</f>
        <v>32.190705784323306</v>
      </c>
      <c r="Y11" s="17">
        <f>[1]modb!Y11</f>
        <v>5.1874529227749884</v>
      </c>
      <c r="Z11" s="17">
        <f>[1]modb!Z11</f>
        <v>60.969858309670855</v>
      </c>
      <c r="AA11" s="39">
        <f>[1]modb!AA11</f>
        <v>95.988845909590665</v>
      </c>
      <c r="AB11" s="18">
        <f>[1]modb!AB11</f>
        <v>-2.8403167227652681</v>
      </c>
      <c r="AC11" s="18">
        <f>[1]modb!AC11</f>
        <v>-0.98962486625372437</v>
      </c>
      <c r="AD11" s="18">
        <f>[1]modb!AD11</f>
        <v>0.35810944244791809</v>
      </c>
      <c r="AE11" s="39">
        <f>[1]modb!AE11</f>
        <v>73.792886776493347</v>
      </c>
      <c r="AF11" s="39">
        <f>[1]modb!AF11</f>
        <v>91.179744766864232</v>
      </c>
      <c r="AG11" s="39">
        <f>[1]modb!AG11</f>
        <v>108.38169167047251</v>
      </c>
      <c r="AH11" s="39">
        <f>[1]modb!AH11</f>
        <v>108.12745401568927</v>
      </c>
      <c r="AI11" s="39">
        <f>[1]modb!AI11</f>
        <v>101.26749517524172</v>
      </c>
      <c r="AJ11" s="18">
        <f>[1]modb!AJ11</f>
        <v>-2.3012641127086564</v>
      </c>
      <c r="AK11" s="18">
        <f>[1]modb!AK11</f>
        <v>1.7811210595358506</v>
      </c>
      <c r="AL11" s="18">
        <f>[1]modb!AL11</f>
        <v>-12.044901745500326</v>
      </c>
      <c r="AM11" s="18">
        <f>[1]modb!AM11</f>
        <v>-3.3484008512607466</v>
      </c>
      <c r="AN11" s="18">
        <f>[1]modb!AN11</f>
        <v>-2.6804611461961114</v>
      </c>
      <c r="AO11" s="39">
        <f>[1]modb!AO11</f>
        <v>70.498000265527935</v>
      </c>
      <c r="AP11" s="39">
        <f>[1]modb!AP11</f>
        <v>65.624258235759953</v>
      </c>
      <c r="AQ11" s="39">
        <f>[1]modb!AQ11</f>
        <v>6.9133053581821144</v>
      </c>
      <c r="AR11" s="18">
        <f>[1]modb!AR11</f>
        <v>-1.9553232900429873</v>
      </c>
      <c r="AS11" s="29">
        <f>[1]modb!AS11</f>
        <v>32.129743919490799</v>
      </c>
      <c r="AT11" s="29">
        <f>[1]modb!AT11</f>
        <v>30.168224647588012</v>
      </c>
      <c r="AU11" s="39">
        <f>[1]modb!AU11</f>
        <v>44.821466404456942</v>
      </c>
      <c r="AV11" s="39">
        <f>[1]modb!AV11</f>
        <v>21.996608187282554</v>
      </c>
      <c r="AW11" s="39">
        <f>[1]modb!AW11</f>
        <v>124.50719738389569</v>
      </c>
      <c r="AX11" s="39">
        <f>[1]modb!AX11</f>
        <v>107.5493699063888</v>
      </c>
      <c r="AY11" s="18">
        <f>[1]modb!AY11</f>
        <v>4.4644490116174884</v>
      </c>
      <c r="AZ11" s="39">
        <f>[1]modb!AZ11</f>
        <v>74.337736413711838</v>
      </c>
      <c r="BA11" s="42">
        <v>34</v>
      </c>
    </row>
    <row r="12" spans="1:53" x14ac:dyDescent="0.2">
      <c r="A12" s="27">
        <f>[1]modb!A12</f>
        <v>2011</v>
      </c>
      <c r="B12" s="16"/>
      <c r="C12" s="28"/>
      <c r="D12" s="17">
        <f>[1]modb!D12</f>
        <v>111.92189251310103</v>
      </c>
      <c r="E12" s="17">
        <f>[1]modb!E12</f>
        <v>129.21812734608181</v>
      </c>
      <c r="F12" s="18"/>
      <c r="G12" s="19"/>
      <c r="H12" s="19">
        <f>[1]modb!H12</f>
        <v>1.0196056800574338</v>
      </c>
      <c r="I12" s="19">
        <f>[1]modb!I12</f>
        <v>4.4061050831413651</v>
      </c>
      <c r="J12" s="19"/>
      <c r="K12" s="19"/>
      <c r="L12" s="18"/>
      <c r="M12" s="17">
        <f>[1]modb!M12</f>
        <v>99.512239506840189</v>
      </c>
      <c r="N12" s="17">
        <f>[1]modb!N12</f>
        <v>106.22239465072994</v>
      </c>
      <c r="O12" s="17">
        <f>[1]modb!O12</f>
        <v>86.318410174803489</v>
      </c>
      <c r="P12" s="17">
        <f>[1]modb!P12</f>
        <v>102.0291175453941</v>
      </c>
      <c r="Q12" s="17">
        <f>[1]modb!Q12</f>
        <v>102.49451192402697</v>
      </c>
      <c r="R12" s="19">
        <f>[1]modb!R12</f>
        <v>4.8193945002203087</v>
      </c>
      <c r="S12" s="19">
        <f>[1]modb!S12</f>
        <v>5.612529965561297</v>
      </c>
      <c r="T12" s="19">
        <f>[1]modb!T12</f>
        <v>-10.403017513619572</v>
      </c>
      <c r="U12" s="19">
        <f>[1]modb!U12</f>
        <v>-2.8259031830453862</v>
      </c>
      <c r="V12" s="19">
        <f>[1]modb!V12</f>
        <v>-0.37627221742908556</v>
      </c>
      <c r="W12" s="17">
        <f>[1]modb!W12</f>
        <v>1.738138693272415</v>
      </c>
      <c r="X12" s="17">
        <f>[1]modb!X12</f>
        <v>34.125824790248359</v>
      </c>
      <c r="Y12" s="17">
        <f>[1]modb!Y12</f>
        <v>4.6653557241421204</v>
      </c>
      <c r="Z12" s="17">
        <f>[1]modb!Z12</f>
        <v>59.470680792337106</v>
      </c>
      <c r="AA12" s="39">
        <f>[1]modb!AA12</f>
        <v>98.78768040403061</v>
      </c>
      <c r="AB12" s="18">
        <f>[1]modb!AB12</f>
        <v>2.9157913796318491</v>
      </c>
      <c r="AC12" s="18">
        <f>[1]modb!AC12</f>
        <v>1.0435261910022309</v>
      </c>
      <c r="AD12" s="18">
        <f>[1]modb!AD12</f>
        <v>0.63218597587146874</v>
      </c>
      <c r="AE12" s="39">
        <f>[1]modb!AE12</f>
        <v>63.228950562955525</v>
      </c>
      <c r="AF12" s="39">
        <f>[1]modb!AF12</f>
        <v>92.467509249894505</v>
      </c>
      <c r="AG12" s="39">
        <f>[1]modb!AG12</f>
        <v>95.972537151543023</v>
      </c>
      <c r="AH12" s="39">
        <f>[1]modb!AH12</f>
        <v>106.97411763826493</v>
      </c>
      <c r="AI12" s="39">
        <f>[1]modb!AI12</f>
        <v>99.616365409612655</v>
      </c>
      <c r="AJ12" s="18">
        <f>[1]modb!AJ12</f>
        <v>-14.315656528703457</v>
      </c>
      <c r="AK12" s="18">
        <f>[1]modb!AK12</f>
        <v>1.4123361348761465</v>
      </c>
      <c r="AL12" s="18">
        <f>[1]modb!AL12</f>
        <v>-11.449493293257241</v>
      </c>
      <c r="AM12" s="18">
        <f>[1]modb!AM12</f>
        <v>-1.0666452733243736</v>
      </c>
      <c r="AN12" s="18">
        <f>[1]modb!AN12</f>
        <v>-1.6304637166860037</v>
      </c>
      <c r="AO12" s="39">
        <f>[1]modb!AO12</f>
        <v>70.786165153474073</v>
      </c>
      <c r="AP12" s="39">
        <f>[1]modb!AP12</f>
        <v>67.11344292624139</v>
      </c>
      <c r="AQ12" s="39">
        <f>[1]modb!AQ12</f>
        <v>5.1884746394577537</v>
      </c>
      <c r="AR12" s="18">
        <f>[1]modb!AR12</f>
        <v>3.7727905473235568</v>
      </c>
      <c r="AS12" s="29">
        <f>[1]modb!AS12</f>
        <v>31.836603424757197</v>
      </c>
      <c r="AT12" s="29">
        <f>[1]modb!AT12</f>
        <v>30.292358869571228</v>
      </c>
      <c r="AU12" s="39">
        <f>[1]modb!AU12</f>
        <v>48.220453009320686</v>
      </c>
      <c r="AV12" s="39">
        <f>[1]modb!AV12</f>
        <v>23.511641253157542</v>
      </c>
      <c r="AW12" s="39">
        <f>[1]modb!AW12</f>
        <v>122.78921954635813</v>
      </c>
      <c r="AX12" s="39">
        <f>[1]modb!AX12</f>
        <v>103.64505354969512</v>
      </c>
      <c r="AY12" s="18">
        <f>[1]modb!AY12</f>
        <v>-3.1987934532974549</v>
      </c>
      <c r="AZ12" s="39">
        <f>[1]modb!AZ12</f>
        <v>71.959825767980504</v>
      </c>
      <c r="BA12" s="42">
        <v>35</v>
      </c>
    </row>
    <row r="13" spans="1:53" x14ac:dyDescent="0.2">
      <c r="A13" s="27">
        <f>[1]modb!A13</f>
        <v>2012</v>
      </c>
      <c r="B13" s="16"/>
      <c r="C13" s="28"/>
      <c r="D13" s="17">
        <f>[1]modb!D13</f>
        <v>113.50621010191949</v>
      </c>
      <c r="E13" s="17">
        <f>[1]modb!E13</f>
        <v>117.12358524659589</v>
      </c>
      <c r="F13" s="18"/>
      <c r="G13" s="19"/>
      <c r="H13" s="19">
        <f>[1]modb!H13</f>
        <v>-9.3597874755555033</v>
      </c>
      <c r="I13" s="19">
        <f>[1]modb!I13</f>
        <v>1.4155564682155619</v>
      </c>
      <c r="J13" s="19"/>
      <c r="K13" s="19"/>
      <c r="L13" s="18"/>
      <c r="M13" s="17">
        <f>[1]modb!M13</f>
        <v>96.983519067671196</v>
      </c>
      <c r="N13" s="17">
        <f>[1]modb!N13</f>
        <v>100.02348794466748</v>
      </c>
      <c r="O13" s="17">
        <f>[1]modb!O13</f>
        <v>84.959534004815652</v>
      </c>
      <c r="P13" s="17">
        <f>[1]modb!P13</f>
        <v>103.74084008088403</v>
      </c>
      <c r="Q13" s="17">
        <f>[1]modb!Q13</f>
        <v>101.35539460110806</v>
      </c>
      <c r="R13" s="19">
        <f>[1]modb!R13</f>
        <v>-2.5411149941964473</v>
      </c>
      <c r="S13" s="19">
        <f>[1]modb!S13</f>
        <v>-5.8357813589545726</v>
      </c>
      <c r="T13" s="19">
        <f>[1]modb!T13</f>
        <v>-1.5742599605761631</v>
      </c>
      <c r="U13" s="19">
        <f>[1]modb!U13</f>
        <v>1.6776804275782764</v>
      </c>
      <c r="V13" s="19">
        <f>[1]modb!V13</f>
        <v>-1.1113934800365266</v>
      </c>
      <c r="W13" s="17">
        <f>[1]modb!W13</f>
        <v>1.7130088590901154</v>
      </c>
      <c r="X13" s="17">
        <f>[1]modb!X13</f>
        <v>32.495468789988784</v>
      </c>
      <c r="Y13" s="17">
        <f>[1]modb!Y13</f>
        <v>4.6435186605966532</v>
      </c>
      <c r="Z13" s="17">
        <f>[1]modb!Z13</f>
        <v>61.148003690324451</v>
      </c>
      <c r="AA13" s="39">
        <f>[1]modb!AA13</f>
        <v>100.97153802669983</v>
      </c>
      <c r="AB13" s="18">
        <f>[1]modb!AB13</f>
        <v>2.2106578611194028</v>
      </c>
      <c r="AC13" s="18">
        <f>[1]modb!AC13</f>
        <v>3.1649298187343522</v>
      </c>
      <c r="AD13" s="18">
        <f>[1]modb!AD13</f>
        <v>0.29437983106943566</v>
      </c>
      <c r="AE13" s="39">
        <f>[1]modb!AE13</f>
        <v>63.486801920317426</v>
      </c>
      <c r="AF13" s="39">
        <f>[1]modb!AF13</f>
        <v>92.62844911739117</v>
      </c>
      <c r="AG13" s="39">
        <f>[1]modb!AG13</f>
        <v>97.277969360858876</v>
      </c>
      <c r="AH13" s="39">
        <f>[1]modb!AH13</f>
        <v>110.539275155803</v>
      </c>
      <c r="AI13" s="39">
        <f>[1]modb!AI13</f>
        <v>101.81186473328981</v>
      </c>
      <c r="AJ13" s="18">
        <f>[1]modb!AJ13</f>
        <v>0.40780584695165878</v>
      </c>
      <c r="AK13" s="18">
        <f>[1]modb!AK13</f>
        <v>0.1740501813039419</v>
      </c>
      <c r="AL13" s="18">
        <f>[1]modb!AL13</f>
        <v>1.360214336372656</v>
      </c>
      <c r="AM13" s="18">
        <f>[1]modb!AM13</f>
        <v>3.3327290715252422</v>
      </c>
      <c r="AN13" s="18">
        <f>[1]modb!AN13</f>
        <v>2.203954455324153</v>
      </c>
      <c r="AO13" s="39">
        <f>[1]modb!AO13</f>
        <v>72.81215330804865</v>
      </c>
      <c r="AP13" s="39">
        <f>[1]modb!AP13</f>
        <v>68.395748240030542</v>
      </c>
      <c r="AQ13" s="39">
        <f>[1]modb!AQ13</f>
        <v>6.0654779008299435</v>
      </c>
      <c r="AR13" s="18">
        <f>[1]modb!AR13</f>
        <v>-3.0440551991220199</v>
      </c>
      <c r="AS13" s="29">
        <f>[1]modb!AS13</f>
        <v>31.35823664706043</v>
      </c>
      <c r="AT13" s="29">
        <f>[1]modb!AT13</f>
        <v>30.191772258517023</v>
      </c>
      <c r="AU13" s="39">
        <f>[1]modb!AU13</f>
        <v>49.835659221175682</v>
      </c>
      <c r="AV13" s="39">
        <f>[1]modb!AV13</f>
        <v>22.030724827108962</v>
      </c>
      <c r="AW13" s="39">
        <f>[1]modb!AW13</f>
        <v>124.64143144061997</v>
      </c>
      <c r="AX13" s="39">
        <f>[1]modb!AX13</f>
        <v>102.54236903952626</v>
      </c>
      <c r="AY13" s="18">
        <f>[1]modb!AY13</f>
        <v>-3.2502005276884516</v>
      </c>
      <c r="AZ13" s="39">
        <f>[1]modb!AZ13</f>
        <v>69.62098713114591</v>
      </c>
      <c r="BA13" s="42">
        <v>36</v>
      </c>
    </row>
    <row r="14" spans="1:53" x14ac:dyDescent="0.2">
      <c r="A14" s="27">
        <f>[1]modb!A14</f>
        <v>2013</v>
      </c>
      <c r="B14" s="16"/>
      <c r="C14" s="28"/>
      <c r="D14" s="17">
        <f>[1]modb!D14</f>
        <v>116.53940403774772</v>
      </c>
      <c r="E14" s="17">
        <f>[1]modb!E14</f>
        <v>124.65362761469483</v>
      </c>
      <c r="F14" s="18"/>
      <c r="G14" s="19"/>
      <c r="H14" s="19">
        <f>[1]modb!H14</f>
        <v>6.4291426464148316</v>
      </c>
      <c r="I14" s="19">
        <f>[1]modb!I14</f>
        <v>2.6722713524701902</v>
      </c>
      <c r="J14" s="19"/>
      <c r="K14" s="19"/>
      <c r="L14" s="18"/>
      <c r="M14" s="17">
        <f>[1]modb!M14</f>
        <v>101.20449311899233</v>
      </c>
      <c r="N14" s="17">
        <f>[1]modb!N14</f>
        <v>106.42296738785093</v>
      </c>
      <c r="O14" s="17">
        <f>[1]modb!O14</f>
        <v>88.170201227188926</v>
      </c>
      <c r="P14" s="17">
        <f>[1]modb!P14</f>
        <v>101.07978651946938</v>
      </c>
      <c r="Q14" s="17">
        <f>[1]modb!Q14</f>
        <v>102.12628586928334</v>
      </c>
      <c r="R14" s="19">
        <f>[1]modb!R14</f>
        <v>4.3522591177330927</v>
      </c>
      <c r="S14" s="19">
        <f>[1]modb!S14</f>
        <v>6.3979766899586732</v>
      </c>
      <c r="T14" s="19">
        <f>[1]modb!T14</f>
        <v>3.7790546522904478</v>
      </c>
      <c r="U14" s="19">
        <f>[1]modb!U14</f>
        <v>-2.5650973708520985</v>
      </c>
      <c r="V14" s="19">
        <f>[1]modb!V14</f>
        <v>0.76058237571781095</v>
      </c>
      <c r="W14" s="17">
        <f>[1]modb!W14</f>
        <v>1.7740701782388897</v>
      </c>
      <c r="X14" s="17">
        <f>[1]modb!X14</f>
        <v>34.313538581528825</v>
      </c>
      <c r="Y14" s="17">
        <f>[1]modb!Y14</f>
        <v>4.7826239735303799</v>
      </c>
      <c r="Z14" s="17">
        <f>[1]modb!Z14</f>
        <v>59.129767266701904</v>
      </c>
      <c r="AA14" s="39">
        <f>[1]modb!AA14</f>
        <v>98.539212082331176</v>
      </c>
      <c r="AB14" s="18">
        <f>[1]modb!AB14</f>
        <v>-2.4089223477268162</v>
      </c>
      <c r="AC14" s="18">
        <f>[1]modb!AC14</f>
        <v>-0.76351795654157062</v>
      </c>
      <c r="AD14" s="18">
        <f>[1]modb!AD14</f>
        <v>-1.4605952490565066E-2</v>
      </c>
      <c r="AE14" s="39">
        <f>[1]modb!AE14</f>
        <v>63.493532564570835</v>
      </c>
      <c r="AF14" s="39">
        <f>[1]modb!AF14</f>
        <v>92.138277865522824</v>
      </c>
      <c r="AG14" s="39">
        <f>[1]modb!AG14</f>
        <v>94.211041505020219</v>
      </c>
      <c r="AH14" s="39">
        <f>[1]modb!AH14</f>
        <v>110.06593640176189</v>
      </c>
      <c r="AI14" s="39">
        <f>[1]modb!AI14</f>
        <v>101.17223518079119</v>
      </c>
      <c r="AJ14" s="18">
        <f>[1]modb!AJ14</f>
        <v>1.060164325470403E-2</v>
      </c>
      <c r="AK14" s="18">
        <f>[1]modb!AK14</f>
        <v>-0.5291800268048763</v>
      </c>
      <c r="AL14" s="18">
        <f>[1]modb!AL14</f>
        <v>-3.1527465838248392</v>
      </c>
      <c r="AM14" s="18">
        <f>[1]modb!AM14</f>
        <v>-0.42820866463431084</v>
      </c>
      <c r="AN14" s="18">
        <f>[1]modb!AN14</f>
        <v>-0.62824657437933196</v>
      </c>
      <c r="AO14" s="39">
        <f>[1]modb!AO14</f>
        <v>72.266774693775361</v>
      </c>
      <c r="AP14" s="39">
        <f>[1]modb!AP14</f>
        <v>66.757898402705891</v>
      </c>
      <c r="AQ14" s="39">
        <f>[1]modb!AQ14</f>
        <v>7.6229724024808014</v>
      </c>
      <c r="AR14" s="18">
        <f>[1]modb!AR14</f>
        <v>1.564985256435758</v>
      </c>
      <c r="AS14" s="29">
        <f>[1]modb!AS14</f>
        <v>31.471277028943888</v>
      </c>
      <c r="AT14" s="29">
        <f>[1]modb!AT14</f>
        <v>30.745626700715249</v>
      </c>
      <c r="AU14" s="39">
        <f>[1]modb!AU14</f>
        <v>49.946361286262501</v>
      </c>
      <c r="AV14" s="39">
        <f>[1]modb!AV14</f>
        <v>22.508497907675618</v>
      </c>
      <c r="AW14" s="39">
        <f>[1]modb!AW14</f>
        <v>127.7506164952437</v>
      </c>
      <c r="AX14" s="39">
        <f>[1]modb!AX14</f>
        <v>105.71871187868665</v>
      </c>
      <c r="AY14" s="18">
        <f>[1]modb!AY14</f>
        <v>3.247740264471588</v>
      </c>
      <c r="AZ14" s="39">
        <f>[1]modb!AZ14</f>
        <v>71.882095962726723</v>
      </c>
      <c r="BA14" s="42">
        <v>37</v>
      </c>
    </row>
    <row r="15" spans="1:53" x14ac:dyDescent="0.2">
      <c r="A15" s="27">
        <f>[1]modb!A15</f>
        <v>2014</v>
      </c>
      <c r="B15" s="16"/>
      <c r="C15" s="28"/>
      <c r="D15" s="17">
        <f>[1]modb!D15</f>
        <v>123.781451591877</v>
      </c>
      <c r="E15" s="17">
        <f>[1]modb!E15</f>
        <v>137.16666962904435</v>
      </c>
      <c r="F15" s="18"/>
      <c r="G15" s="19"/>
      <c r="H15" s="19">
        <f>[1]modb!H15</f>
        <v>10.038249390565213</v>
      </c>
      <c r="I15" s="19">
        <f>[1]modb!I15</f>
        <v>6.2142479738300116</v>
      </c>
      <c r="J15" s="19"/>
      <c r="K15" s="19"/>
      <c r="L15" s="18"/>
      <c r="M15" s="17">
        <f>[1]modb!M15</f>
        <v>102.67266842946478</v>
      </c>
      <c r="N15" s="17">
        <f>[1]modb!N15</f>
        <v>111.04314628160851</v>
      </c>
      <c r="O15" s="17">
        <f>[1]modb!O15</f>
        <v>80.742532267775715</v>
      </c>
      <c r="P15" s="17">
        <f>[1]modb!P15</f>
        <v>103.84144515629312</v>
      </c>
      <c r="Q15" s="17">
        <f>[1]modb!Q15</f>
        <v>104.91231243814988</v>
      </c>
      <c r="R15" s="19">
        <f>[1]modb!R15</f>
        <v>1.450701708219837</v>
      </c>
      <c r="S15" s="19">
        <f>[1]modb!S15</f>
        <v>4.3413362802783739</v>
      </c>
      <c r="T15" s="19">
        <f>[1]modb!T15</f>
        <v>-8.4242395458237311</v>
      </c>
      <c r="U15" s="19">
        <f>[1]modb!U15</f>
        <v>2.7321571719898685</v>
      </c>
      <c r="V15" s="19">
        <f>[1]modb!V15</f>
        <v>2.7280210429198704</v>
      </c>
      <c r="W15" s="17">
        <f>[1]modb!W15</f>
        <v>1.7520114048217275</v>
      </c>
      <c r="X15" s="17">
        <f>[1]modb!X15</f>
        <v>34.852423241033179</v>
      </c>
      <c r="Y15" s="17">
        <f>[1]modb!Y15</f>
        <v>4.2634173509429658</v>
      </c>
      <c r="Z15" s="17">
        <f>[1]modb!Z15</f>
        <v>59.132148003202147</v>
      </c>
      <c r="AA15" s="39">
        <f>[1]modb!AA15</f>
        <v>96.124988546856216</v>
      </c>
      <c r="AB15" s="18">
        <f>[1]modb!AB15</f>
        <v>-2.450013029795528</v>
      </c>
      <c r="AC15" s="18">
        <f>[1]modb!AC15</f>
        <v>-2.0451965891107982</v>
      </c>
      <c r="AD15" s="18">
        <f>[1]modb!AD15</f>
        <v>-3.2873767830976508E-2</v>
      </c>
      <c r="AE15" s="39">
        <f>[1]modb!AE15</f>
        <v>64.096145902112028</v>
      </c>
      <c r="AF15" s="39">
        <f>[1]modb!AF15</f>
        <v>89.745555195468242</v>
      </c>
      <c r="AG15" s="39">
        <f>[1]modb!AG15</f>
        <v>93.020812038919914</v>
      </c>
      <c r="AH15" s="39">
        <f>[1]modb!AH15</f>
        <v>110.36991886235357</v>
      </c>
      <c r="AI15" s="39">
        <f>[1]modb!AI15</f>
        <v>100.55236324051623</v>
      </c>
      <c r="AJ15" s="18">
        <f>[1]modb!AJ15</f>
        <v>0.94909404659184737</v>
      </c>
      <c r="AK15" s="18">
        <f>[1]modb!AK15</f>
        <v>-2.5968823441076205</v>
      </c>
      <c r="AL15" s="18">
        <f>[1]modb!AL15</f>
        <v>-1.263365150290674</v>
      </c>
      <c r="AM15" s="18">
        <f>[1]modb!AM15</f>
        <v>0.27618214184095269</v>
      </c>
      <c r="AN15" s="18">
        <f>[1]modb!AN15</f>
        <v>-0.6126897751811744</v>
      </c>
      <c r="AO15" s="39">
        <f>[1]modb!AO15</f>
        <v>70.812055673456314</v>
      </c>
      <c r="AP15" s="39">
        <f>[1]modb!AP15</f>
        <v>65.143736394080548</v>
      </c>
      <c r="AQ15" s="39">
        <f>[1]modb!AQ15</f>
        <v>8.0047376473784801</v>
      </c>
      <c r="AR15" s="18">
        <f>[1]modb!AR15</f>
        <v>0.27047266866531139</v>
      </c>
      <c r="AS15" s="29">
        <f>[1]modb!AS15</f>
        <v>32.247911198856443</v>
      </c>
      <c r="AT15" s="29">
        <f>[1]modb!AT15</f>
        <v>31.803903023746983</v>
      </c>
      <c r="AU15" s="39">
        <f>[1]modb!AU15</f>
        <v>51.139756853872143</v>
      </c>
      <c r="AV15" s="39">
        <f>[1]modb!AV15</f>
        <v>23.277220876024074</v>
      </c>
      <c r="AW15" s="39">
        <f>[1]modb!AW15</f>
        <v>131.15303353380048</v>
      </c>
      <c r="AX15" s="39">
        <f>[1]modb!AX15</f>
        <v>111.8872911901628</v>
      </c>
      <c r="AY15" s="18">
        <f>[1]modb!AY15</f>
        <v>5.3080827927706187</v>
      </c>
      <c r="AZ15" s="39">
        <f>[1]modb!AZ15</f>
        <v>75.69765712960708</v>
      </c>
      <c r="BA15" s="42">
        <v>38</v>
      </c>
    </row>
    <row r="16" spans="1:53" x14ac:dyDescent="0.2">
      <c r="A16" s="27">
        <f>[1]modb!A16</f>
        <v>2015</v>
      </c>
      <c r="B16" s="16"/>
      <c r="C16" s="28"/>
      <c r="D16" s="17">
        <f>[1]modb!D16</f>
        <v>128.5399810959849</v>
      </c>
      <c r="E16" s="17">
        <f>[1]modb!E16</f>
        <v>140.47249470751447</v>
      </c>
      <c r="F16" s="18"/>
      <c r="G16" s="19"/>
      <c r="H16" s="19">
        <f>[1]modb!H16</f>
        <v>2.4100789845014292</v>
      </c>
      <c r="I16" s="19">
        <f>[1]modb!I16</f>
        <v>3.8442993218381183</v>
      </c>
      <c r="J16" s="19"/>
      <c r="K16" s="19"/>
      <c r="L16" s="18"/>
      <c r="M16" s="17">
        <f>[1]modb!M16</f>
        <v>104.67980037626258</v>
      </c>
      <c r="N16" s="17">
        <f>[1]modb!N16</f>
        <v>110.5194059549779</v>
      </c>
      <c r="O16" s="17">
        <f>[1]modb!O16</f>
        <v>80.558540988903459</v>
      </c>
      <c r="P16" s="17">
        <f>[1]modb!P16</f>
        <v>103.94051593648827</v>
      </c>
      <c r="Q16" s="17">
        <f>[1]modb!Q16</f>
        <v>104.82478090505411</v>
      </c>
      <c r="R16" s="19">
        <f>[1]modb!R16</f>
        <v>1.9548843694236817</v>
      </c>
      <c r="S16" s="19">
        <f>[1]modb!S16</f>
        <v>-0.47165479740857164</v>
      </c>
      <c r="T16" s="19">
        <f>[1]modb!T16</f>
        <v>-0.22787405064542687</v>
      </c>
      <c r="U16" s="19">
        <f>[1]modb!U16</f>
        <v>9.5405818020011246E-2</v>
      </c>
      <c r="V16" s="19">
        <f>[1]modb!V16</f>
        <v>-8.3433041424341159E-2</v>
      </c>
      <c r="W16" s="17">
        <f>[1]modb!W16</f>
        <v>1.7877527784413094</v>
      </c>
      <c r="X16" s="17">
        <f>[1]modb!X16</f>
        <v>34.717005568440911</v>
      </c>
      <c r="Y16" s="17">
        <f>[1]modb!Y16</f>
        <v>4.25725408569431</v>
      </c>
      <c r="Z16" s="17">
        <f>[1]modb!Z16</f>
        <v>59.237987567423481</v>
      </c>
      <c r="AA16" s="39">
        <f>[1]modb!AA16</f>
        <v>96.714775718462533</v>
      </c>
      <c r="AB16" s="18">
        <f>[1]modb!AB16</f>
        <v>0.61356280039379651</v>
      </c>
      <c r="AC16" s="18">
        <f>[1]modb!AC16</f>
        <v>6.8001525365080084E-2</v>
      </c>
      <c r="AD16" s="18">
        <f>[1]modb!AD16</f>
        <v>-0.4888643835767259</v>
      </c>
      <c r="AE16" s="39">
        <f>[1]modb!AE16</f>
        <v>66.227805065145347</v>
      </c>
      <c r="AF16" s="39">
        <f>[1]modb!AF16</f>
        <v>90.057461554829956</v>
      </c>
      <c r="AG16" s="39">
        <f>[1]modb!AG16</f>
        <v>91.707719282854455</v>
      </c>
      <c r="AH16" s="39">
        <f>[1]modb!AH16</f>
        <v>112.15272582691371</v>
      </c>
      <c r="AI16" s="39">
        <f>[1]modb!AI16</f>
        <v>101.67824324258027</v>
      </c>
      <c r="AJ16" s="18">
        <f>[1]modb!AJ16</f>
        <v>3.3257212786066859</v>
      </c>
      <c r="AK16" s="18">
        <f>[1]modb!AK16</f>
        <v>0.34754518893151953</v>
      </c>
      <c r="AL16" s="18">
        <f>[1]modb!AL16</f>
        <v>-1.411611796633272</v>
      </c>
      <c r="AM16" s="18">
        <f>[1]modb!AM16</f>
        <v>1.615301508723177</v>
      </c>
      <c r="AN16" s="18">
        <f>[1]modb!AN16</f>
        <v>1.1196952172779717</v>
      </c>
      <c r="AO16" s="39">
        <f>[1]modb!AO16</f>
        <v>71.208321071317258</v>
      </c>
      <c r="AP16" s="39">
        <f>[1]modb!AP16</f>
        <v>65.865426739802928</v>
      </c>
      <c r="AQ16" s="39">
        <f>[1]modb!AQ16</f>
        <v>7.5031881824081479</v>
      </c>
      <c r="AR16" s="18">
        <f>[1]modb!AR16</f>
        <v>1.2291874175141659</v>
      </c>
      <c r="AS16" s="29">
        <f>[1]modb!AS16</f>
        <v>32.194315777898545</v>
      </c>
      <c r="AT16" s="29">
        <f>[1]modb!AT16</f>
        <v>32.194315777898545</v>
      </c>
      <c r="AU16" s="39">
        <f>[1]modb!AU16</f>
        <v>52.19960471936853</v>
      </c>
      <c r="AV16" s="39">
        <f>[1]modb!AV16</f>
        <v>22.899948316966679</v>
      </c>
      <c r="AW16" s="39">
        <f>[1]modb!AW16</f>
        <v>130.30826985206394</v>
      </c>
      <c r="AX16" s="39">
        <f>[1]modb!AX16</f>
        <v>111.75208112728012</v>
      </c>
      <c r="AY16" s="18">
        <f>[1]modb!AY16</f>
        <v>-0.69274541365851316</v>
      </c>
      <c r="AZ16" s="39">
        <f>[1]modb!AZ16</f>
        <v>75.173265081594778</v>
      </c>
      <c r="BA16" s="42">
        <v>39</v>
      </c>
    </row>
    <row r="17" spans="1:53" x14ac:dyDescent="0.2">
      <c r="A17" s="27">
        <f>[1]modb!A17</f>
        <v>2016</v>
      </c>
      <c r="B17" s="16"/>
      <c r="C17" s="28"/>
      <c r="D17" s="17">
        <f>[1]modb!D17</f>
        <v>132.28728701969803</v>
      </c>
      <c r="E17" s="17">
        <f>[1]modb!E17</f>
        <v>147.23435769708399</v>
      </c>
      <c r="F17" s="18"/>
      <c r="G17" s="19"/>
      <c r="H17" s="19">
        <f>[1]modb!H17</f>
        <v>4.813656227611518</v>
      </c>
      <c r="I17" s="19">
        <f>[1]modb!I17</f>
        <v>2.9152843276948115</v>
      </c>
      <c r="J17" s="19"/>
      <c r="K17" s="19"/>
      <c r="L17" s="18"/>
      <c r="M17" s="17">
        <f>[1]modb!M17</f>
        <v>111.29512874877274</v>
      </c>
      <c r="N17" s="17">
        <f>[1]modb!N17</f>
        <v>119.26995077734465</v>
      </c>
      <c r="O17" s="17">
        <f>[1]modb!O17</f>
        <v>83.618526955921752</v>
      </c>
      <c r="P17" s="17">
        <f>[1]modb!P17</f>
        <v>105.2448419896957</v>
      </c>
      <c r="Q17" s="17">
        <f>[1]modb!Q17</f>
        <v>108.77334743615459</v>
      </c>
      <c r="R17" s="19">
        <f>[1]modb!R17</f>
        <v>6.3195844362827769</v>
      </c>
      <c r="S17" s="19">
        <f>[1]modb!S17</f>
        <v>7.9176545935574882</v>
      </c>
      <c r="T17" s="19">
        <f>[1]modb!T17</f>
        <v>3.7984624962855262</v>
      </c>
      <c r="U17" s="19">
        <f>[1]modb!U17</f>
        <v>1.2548774089253367</v>
      </c>
      <c r="V17" s="19">
        <f>[1]modb!V17</f>
        <v>3.7668254557831515</v>
      </c>
      <c r="W17" s="17">
        <f>[1]modb!W17</f>
        <v>1.8317331347838466</v>
      </c>
      <c r="X17" s="17">
        <f>[1]modb!X17</f>
        <v>36.105738023701036</v>
      </c>
      <c r="Y17" s="17">
        <f>[1]modb!Y17</f>
        <v>4.2585520623775741</v>
      </c>
      <c r="Z17" s="17">
        <f>[1]modb!Z17</f>
        <v>57.803976779137543</v>
      </c>
      <c r="AA17" s="39">
        <f>[1]modb!AA17</f>
        <v>101.05485972843212</v>
      </c>
      <c r="AB17" s="18">
        <f>[1]modb!AB17</f>
        <v>4.4875087366211819</v>
      </c>
      <c r="AC17" s="18">
        <f>[1]modb!AC17</f>
        <v>3.5345536339246308</v>
      </c>
      <c r="AD17" s="18">
        <f>[1]modb!AD17</f>
        <v>-2.5703372438379279E-2</v>
      </c>
      <c r="AE17" s="39">
        <f>[1]modb!AE17</f>
        <v>67.248028446324938</v>
      </c>
      <c r="AF17" s="39">
        <f>[1]modb!AF17</f>
        <v>91.337012753461948</v>
      </c>
      <c r="AG17" s="39">
        <f>[1]modb!AG17</f>
        <v>92.139508227062251</v>
      </c>
      <c r="AH17" s="39">
        <f>[1]modb!AH17</f>
        <v>113.52214604285663</v>
      </c>
      <c r="AI17" s="39">
        <f>[1]modb!AI17</f>
        <v>102.9365937034041</v>
      </c>
      <c r="AJ17" s="18">
        <f>[1]modb!AJ17</f>
        <v>1.5404759076282915</v>
      </c>
      <c r="AK17" s="18">
        <f>[1]modb!AK17</f>
        <v>1.4208164171415794</v>
      </c>
      <c r="AL17" s="18">
        <f>[1]modb!AL17</f>
        <v>0.47083162419079283</v>
      </c>
      <c r="AM17" s="18">
        <f>[1]modb!AM17</f>
        <v>1.2210315940571537</v>
      </c>
      <c r="AN17" s="18">
        <f>[1]modb!AN17</f>
        <v>1.2375808439389679</v>
      </c>
      <c r="AO17" s="39">
        <f>[1]modb!AO17</f>
        <v>73.744172110609412</v>
      </c>
      <c r="AP17" s="39">
        <f>[1]modb!AP17</f>
        <v>68.838837421929227</v>
      </c>
      <c r="AQ17" s="39">
        <f>[1]modb!AQ17</f>
        <v>6.6518269149766009</v>
      </c>
      <c r="AR17" s="18">
        <f>[1]modb!AR17</f>
        <v>1.0737376523203945</v>
      </c>
      <c r="AS17" s="29">
        <f>[1]modb!AS17</f>
        <v>33.401056638089464</v>
      </c>
      <c r="AT17" s="29">
        <f>[1]modb!AT17</f>
        <v>33.802479367642022</v>
      </c>
      <c r="AU17" s="39">
        <f>[1]modb!AU17</f>
        <v>50.77429744593794</v>
      </c>
      <c r="AV17" s="39">
        <f>[1]modb!AV17</f>
        <v>21.970813162760276</v>
      </c>
      <c r="AW17" s="39">
        <f>[1]modb!AW17</f>
        <v>133.44531369015129</v>
      </c>
      <c r="AX17" s="39">
        <f>[1]modb!AX17</f>
        <v>111.38209702143271</v>
      </c>
      <c r="AY17" s="18">
        <f>[1]modb!AY17</f>
        <v>-0.689731518678105</v>
      </c>
      <c r="AZ17" s="39">
        <f>[1]modb!AZ17</f>
        <v>74.654771378707579</v>
      </c>
      <c r="BA17" s="42">
        <v>40</v>
      </c>
    </row>
    <row r="18" spans="1:53" x14ac:dyDescent="0.2">
      <c r="A18" s="27">
        <f>[1]modb!A18</f>
        <v>2017</v>
      </c>
      <c r="B18" s="16"/>
      <c r="C18" s="28"/>
      <c r="D18" s="17">
        <f>[1]modb!D18</f>
        <v>136.98142785562345</v>
      </c>
      <c r="E18" s="17">
        <f>[1]modb!E18</f>
        <v>158.50785571152059</v>
      </c>
      <c r="F18" s="18"/>
      <c r="G18" s="19"/>
      <c r="H18" s="19">
        <f>[1]modb!H18</f>
        <v>7.6568391989255691</v>
      </c>
      <c r="I18" s="19">
        <f>[1]modb!I18</f>
        <v>3.5484444058683007</v>
      </c>
      <c r="J18" s="19"/>
      <c r="K18" s="19"/>
      <c r="L18" s="18"/>
      <c r="M18" s="17">
        <f>[1]modb!M18</f>
        <v>107.09868920590957</v>
      </c>
      <c r="N18" s="17">
        <f>[1]modb!N18</f>
        <v>126.07922264638866</v>
      </c>
      <c r="O18" s="17">
        <f>[1]modb!O18</f>
        <v>86.196496080574235</v>
      </c>
      <c r="P18" s="17">
        <f>[1]modb!P18</f>
        <v>106.87162879672965</v>
      </c>
      <c r="Q18" s="17">
        <f>[1]modb!Q18</f>
        <v>112.05507511931251</v>
      </c>
      <c r="R18" s="19">
        <f>[1]modb!R18</f>
        <v>-3.770550957657659</v>
      </c>
      <c r="S18" s="19">
        <f>[1]modb!S18</f>
        <v>5.7091260830279822</v>
      </c>
      <c r="T18" s="19">
        <f>[1]modb!T18</f>
        <v>3.0830118856451927</v>
      </c>
      <c r="U18" s="19">
        <f>[1]modb!U18</f>
        <v>1.5457164230368692</v>
      </c>
      <c r="V18" s="19">
        <f>[1]modb!V18</f>
        <v>3.0170329042085831</v>
      </c>
      <c r="W18" s="17">
        <f>[1]modb!W18</f>
        <v>1.7110439447111188</v>
      </c>
      <c r="X18" s="17">
        <f>[1]modb!X18</f>
        <v>37.049271421136666</v>
      </c>
      <c r="Y18" s="17">
        <f>[1]modb!Y18</f>
        <v>4.2612795232600069</v>
      </c>
      <c r="Z18" s="17">
        <f>[1]modb!Z18</f>
        <v>56.978405110892218</v>
      </c>
      <c r="AA18" s="39">
        <f>[1]modb!AA18</f>
        <v>101.92527939959911</v>
      </c>
      <c r="AB18" s="18">
        <f>[1]modb!AB18</f>
        <v>0.86133380770216927</v>
      </c>
      <c r="AC18" s="18">
        <f>[1]modb!AC18</f>
        <v>1.3111805971068646</v>
      </c>
      <c r="AD18" s="18">
        <f>[1]modb!AD18</f>
        <v>0.34590729923558161</v>
      </c>
      <c r="AE18" s="39">
        <f>[1]modb!AE18</f>
        <v>65.766264867269626</v>
      </c>
      <c r="AF18" s="39">
        <f>[1]modb!AF18</f>
        <v>93.066634840646756</v>
      </c>
      <c r="AG18" s="39">
        <f>[1]modb!AG18</f>
        <v>91.366312201344655</v>
      </c>
      <c r="AH18" s="39">
        <f>[1]modb!AH18</f>
        <v>115.9606962778097</v>
      </c>
      <c r="AI18" s="39">
        <f>[1]modb!AI18</f>
        <v>104.74012341682116</v>
      </c>
      <c r="AJ18" s="18">
        <f>[1]modb!AJ18</f>
        <v>-2.2034305143057265</v>
      </c>
      <c r="AK18" s="18">
        <f>[1]modb!AK18</f>
        <v>1.8936705230917061</v>
      </c>
      <c r="AL18" s="18">
        <f>[1]modb!AL18</f>
        <v>-0.83915796881851579</v>
      </c>
      <c r="AM18" s="18">
        <f>[1]modb!AM18</f>
        <v>2.1480832771012759</v>
      </c>
      <c r="AN18" s="18">
        <f>[1]modb!AN18</f>
        <v>1.7520782925979139</v>
      </c>
      <c r="AO18" s="39">
        <f>[1]modb!AO18</f>
        <v>74.45355111896022</v>
      </c>
      <c r="AP18" s="39">
        <f>[1]modb!AP18</f>
        <v>69.1924279427013</v>
      </c>
      <c r="AQ18" s="39">
        <f>[1]modb!AQ18</f>
        <v>7.0663159744426576</v>
      </c>
      <c r="AR18" s="18">
        <f>[1]modb!AR18</f>
        <v>4.7055295174922573</v>
      </c>
      <c r="AS18" s="29">
        <f>[1]modb!AS18</f>
        <v>34.364712571250514</v>
      </c>
      <c r="AT18" s="29">
        <f>[1]modb!AT18</f>
        <v>34.87291757204806</v>
      </c>
      <c r="AU18" s="39">
        <f>[1]modb!AU18</f>
        <v>51.803815051043934</v>
      </c>
      <c r="AV18" s="39">
        <f>[1]modb!AV18</f>
        <v>23.65624845510742</v>
      </c>
      <c r="AW18" s="39">
        <f>[1]modb!AW18</f>
        <v>134.32142843733419</v>
      </c>
      <c r="AX18" s="39">
        <f>[1]modb!AX18</f>
        <v>112.92632059425216</v>
      </c>
      <c r="AY18" s="18">
        <f>[1]modb!AY18</f>
        <v>2.1372898960629882</v>
      </c>
      <c r="AZ18" s="39">
        <f>[1]modb!AZ18</f>
        <v>76.250360264313628</v>
      </c>
      <c r="BA18" s="42">
        <v>41</v>
      </c>
    </row>
    <row r="19" spans="1:53" x14ac:dyDescent="0.2">
      <c r="A19" s="27">
        <f>[1]modb!A19</f>
        <v>2018</v>
      </c>
      <c r="B19" s="16"/>
      <c r="C19" s="28"/>
      <c r="D19" s="17">
        <f>[1]modb!D19</f>
        <v>137.63674158628828</v>
      </c>
      <c r="E19" s="17">
        <f>[1]modb!E19</f>
        <v>163.68136183453649</v>
      </c>
      <c r="F19" s="18"/>
      <c r="G19" s="19"/>
      <c r="H19" s="19">
        <f>[1]modb!H19</f>
        <v>3.2638799508028837</v>
      </c>
      <c r="I19" s="19">
        <f>[1]modb!I19</f>
        <v>0.47839604311579187</v>
      </c>
      <c r="J19" s="19"/>
      <c r="K19" s="19"/>
      <c r="L19" s="18"/>
      <c r="M19" s="17">
        <f>[1]modb!M19</f>
        <v>103.7447705323991</v>
      </c>
      <c r="N19" s="17">
        <f>[1]modb!N19</f>
        <v>123.42307551284458</v>
      </c>
      <c r="O19" s="17">
        <f>[1]modb!O19</f>
        <v>85.99128209647148</v>
      </c>
      <c r="P19" s="17">
        <f>[1]modb!P19</f>
        <v>108.17389516973979</v>
      </c>
      <c r="Q19" s="17">
        <f>[1]modb!Q19</f>
        <v>111.88704268019848</v>
      </c>
      <c r="R19" s="19">
        <f>[1]modb!R19</f>
        <v>-3.131615053721315</v>
      </c>
      <c r="S19" s="19">
        <f>[1]modb!S19</f>
        <v>-2.1067286724900769</v>
      </c>
      <c r="T19" s="19">
        <f>[1]modb!T19</f>
        <v>-0.23807694446296157</v>
      </c>
      <c r="U19" s="19">
        <f>[1]modb!U19</f>
        <v>1.2185332886495592</v>
      </c>
      <c r="V19" s="19">
        <f>[1]modb!V19</f>
        <v>-0.14995522419229967</v>
      </c>
      <c r="W19" s="17">
        <f>[1]modb!W19</f>
        <v>1.6599498164314677</v>
      </c>
      <c r="X19" s="17">
        <f>[1]modb!X19</f>
        <v>36.323212351674698</v>
      </c>
      <c r="Y19" s="17">
        <f>[1]modb!Y19</f>
        <v>4.2575187709940767</v>
      </c>
      <c r="Z19" s="17">
        <f>[1]modb!Z19</f>
        <v>57.759319060899763</v>
      </c>
      <c r="AA19" s="39">
        <f>[1]modb!AA19</f>
        <v>101.81550654981754</v>
      </c>
      <c r="AB19" s="18">
        <f>[1]modb!AB19</f>
        <v>-0.10769933663974385</v>
      </c>
      <c r="AC19" s="18">
        <f>[1]modb!AC19</f>
        <v>-1.2089005392828978</v>
      </c>
      <c r="AD19" s="18">
        <f>[1]modb!AD19</f>
        <v>0.12773567681076958</v>
      </c>
      <c r="AE19" s="39">
        <f>[1]modb!AE19</f>
        <v>78.307238962976683</v>
      </c>
      <c r="AF19" s="39">
        <f>[1]modb!AF19</f>
        <v>93.571396585777734</v>
      </c>
      <c r="AG19" s="39">
        <f>[1]modb!AG19</f>
        <v>90.147411995824839</v>
      </c>
      <c r="AH19" s="39">
        <f>[1]modb!AH19</f>
        <v>116.96942840770201</v>
      </c>
      <c r="AI19" s="39">
        <f>[1]modb!AI19</f>
        <v>105.98890710959257</v>
      </c>
      <c r="AJ19" s="18">
        <f>[1]modb!AJ19</f>
        <v>19.069007675922322</v>
      </c>
      <c r="AK19" s="18">
        <f>[1]modb!AK19</f>
        <v>0.54236595746182115</v>
      </c>
      <c r="AL19" s="18">
        <f>[1]modb!AL19</f>
        <v>-1.3340805556797841</v>
      </c>
      <c r="AM19" s="18">
        <f>[1]modb!AM19</f>
        <v>0.86989140482189864</v>
      </c>
      <c r="AN19" s="18">
        <f>[1]modb!AN19</f>
        <v>1.1922686856132181</v>
      </c>
      <c r="AO19" s="39">
        <f>[1]modb!AO19</f>
        <v>73.459647559974314</v>
      </c>
      <c r="AP19" s="39">
        <f>[1]modb!AP19</f>
        <v>69.029732560715004</v>
      </c>
      <c r="AQ19" s="39">
        <f>[1]modb!AQ19</f>
        <v>6.030406007111071</v>
      </c>
      <c r="AR19" s="18">
        <f>[1]modb!AR19</f>
        <v>1.7201256463078796</v>
      </c>
      <c r="AS19" s="29">
        <f>[1]modb!AS19</f>
        <v>34.160092628511954</v>
      </c>
      <c r="AT19" s="29">
        <f>[1]modb!AT19</f>
        <v>34.956607132672914</v>
      </c>
      <c r="AU19" s="39">
        <f>[1]modb!AU19</f>
        <v>52.666584188087441</v>
      </c>
      <c r="AV19" s="39">
        <f>[1]modb!AV19</f>
        <v>24.85145030720372</v>
      </c>
      <c r="AW19" s="39">
        <f>[1]modb!AW19</f>
        <v>131.6768891414726</v>
      </c>
      <c r="AX19" s="39">
        <f>[1]modb!AX19</f>
        <v>112.65096216760905</v>
      </c>
      <c r="AY19" s="18">
        <f>[1]modb!AY19</f>
        <v>-4.230144592921592E-2</v>
      </c>
      <c r="AZ19" s="39">
        <f>[1]modb!AZ19</f>
        <v>76.218105259395585</v>
      </c>
      <c r="BA19" s="42">
        <v>42</v>
      </c>
    </row>
    <row r="20" spans="1:53" x14ac:dyDescent="0.2">
      <c r="A20" s="27">
        <f>[1]modb!A20</f>
        <v>2019</v>
      </c>
      <c r="B20" s="16"/>
      <c r="C20" s="28"/>
      <c r="D20" s="17">
        <f>[1]modb!D20</f>
        <v>139.35298643836899</v>
      </c>
      <c r="E20" s="17">
        <f>[1]modb!E20</f>
        <v>157.33685247752993</v>
      </c>
      <c r="F20" s="18"/>
      <c r="G20" s="19"/>
      <c r="H20" s="19">
        <f>[1]modb!H20</f>
        <v>-3.8761342683720668</v>
      </c>
      <c r="I20" s="19">
        <f>[1]modb!I20</f>
        <v>1.2469380140075037</v>
      </c>
      <c r="J20" s="19"/>
      <c r="K20" s="19"/>
      <c r="L20" s="18"/>
      <c r="M20" s="17">
        <f>[1]modb!M20</f>
        <v>96.032913834458554</v>
      </c>
      <c r="N20" s="17">
        <f>[1]modb!N20</f>
        <v>116.47912199640159</v>
      </c>
      <c r="O20" s="17">
        <f>[1]modb!O20</f>
        <v>86.395808393417141</v>
      </c>
      <c r="P20" s="17">
        <f>[1]modb!P20</f>
        <v>106.96666987858504</v>
      </c>
      <c r="Q20" s="17">
        <f>[1]modb!Q20</f>
        <v>108.76365492869375</v>
      </c>
      <c r="R20" s="19">
        <f>[1]modb!R20</f>
        <v>-7.4334895709583293</v>
      </c>
      <c r="S20" s="19">
        <f>[1]modb!S20</f>
        <v>-5.6261387812527435</v>
      </c>
      <c r="T20" s="19">
        <f>[1]modb!T20</f>
        <v>0.47042710270539523</v>
      </c>
      <c r="U20" s="19">
        <f>[1]modb!U20</f>
        <v>-1.1160042718813434</v>
      </c>
      <c r="V20" s="19">
        <f>[1]modb!V20</f>
        <v>-2.7915544791296099</v>
      </c>
      <c r="W20" s="17">
        <f>[1]modb!W20</f>
        <v>1.5806832541252787</v>
      </c>
      <c r="X20" s="17">
        <f>[1]modb!X20</f>
        <v>35.264032699299371</v>
      </c>
      <c r="Y20" s="17">
        <f>[1]modb!Y20</f>
        <v>4.4003864790505522</v>
      </c>
      <c r="Z20" s="17">
        <f>[1]modb!Z20</f>
        <v>58.7548975675248</v>
      </c>
      <c r="AA20" s="39">
        <f>[1]modb!AA20</f>
        <v>103.1007674403978</v>
      </c>
      <c r="AB20" s="18">
        <f>[1]modb!AB20</f>
        <v>1.2623429712559364</v>
      </c>
      <c r="AC20" s="18">
        <f>[1]modb!AC20</f>
        <v>1.7134791243898384</v>
      </c>
      <c r="AD20" s="18">
        <f>[1]modb!AD20</f>
        <v>-2.2319153241356915E-2</v>
      </c>
      <c r="AE20" s="39">
        <f>[1]modb!AE20</f>
        <v>77.58520709340381</v>
      </c>
      <c r="AF20" s="39">
        <f>[1]modb!AF20</f>
        <v>93.284102266937751</v>
      </c>
      <c r="AG20" s="39">
        <f>[1]modb!AG20</f>
        <v>90.279373738025811</v>
      </c>
      <c r="AH20" s="39">
        <f>[1]modb!AH20</f>
        <v>116.36146733245313</v>
      </c>
      <c r="AI20" s="39">
        <f>[1]modb!AI20</f>
        <v>105.52694999598235</v>
      </c>
      <c r="AJ20" s="18">
        <f>[1]modb!AJ20</f>
        <v>-0.92204996515614646</v>
      </c>
      <c r="AK20" s="18">
        <f>[1]modb!AK20</f>
        <v>-0.30703220142345167</v>
      </c>
      <c r="AL20" s="18">
        <f>[1]modb!AL20</f>
        <v>0.14638439338345854</v>
      </c>
      <c r="AM20" s="18">
        <f>[1]modb!AM20</f>
        <v>-0.51976066184559189</v>
      </c>
      <c r="AN20" s="18">
        <f>[1]modb!AN20</f>
        <v>-0.43585420984910694</v>
      </c>
      <c r="AO20" s="39">
        <f>[1]modb!AO20</f>
        <v>74.735043514651849</v>
      </c>
      <c r="AP20" s="39">
        <f>[1]modb!AP20</f>
        <v>69.916729359739108</v>
      </c>
      <c r="AQ20" s="39">
        <f>[1]modb!AQ20</f>
        <v>6.4471952223699667</v>
      </c>
      <c r="AR20" s="18">
        <f>[1]modb!AR20</f>
        <v>0.41755357849910801</v>
      </c>
      <c r="AS20" s="29">
        <f>[1]modb!AS20</f>
        <v>33.085376989157524</v>
      </c>
      <c r="AT20" s="29">
        <f>[1]modb!AT20</f>
        <v>34.150352081854557</v>
      </c>
      <c r="AU20" s="39">
        <f>[1]modb!AU20</f>
        <v>54.735068271482156</v>
      </c>
      <c r="AV20" s="39">
        <f>[1]modb!AV20</f>
        <v>24.305667924672818</v>
      </c>
      <c r="AW20" s="39">
        <f>[1]modb!AW20</f>
        <v>126.58729129508572</v>
      </c>
      <c r="AX20" s="39">
        <f>[1]modb!AX20</f>
        <v>108.31064173199542</v>
      </c>
      <c r="AY20" s="18">
        <f>[1]modb!AY20</f>
        <v>-4.0033613003960138</v>
      </c>
      <c r="AZ20" s="39">
        <f>[1]modb!AZ20</f>
        <v>73.166819129545843</v>
      </c>
      <c r="BA20" s="42">
        <v>43</v>
      </c>
    </row>
    <row r="21" spans="1:53" x14ac:dyDescent="0.2">
      <c r="A21" s="27">
        <f>[1]modb!A21</f>
        <v>2020</v>
      </c>
      <c r="B21" s="16"/>
      <c r="C21" s="28"/>
      <c r="D21" s="17">
        <f>[1]modb!D21</f>
        <v>130.19066214406601</v>
      </c>
      <c r="E21" s="17">
        <f>[1]modb!E21</f>
        <v>146.90876387211765</v>
      </c>
      <c r="F21" s="18"/>
      <c r="G21" s="19"/>
      <c r="H21" s="19">
        <f>[1]modb!H21</f>
        <v>-6.6278741701036648</v>
      </c>
      <c r="I21" s="19">
        <f>[1]modb!I21</f>
        <v>-6.5749034365726651</v>
      </c>
      <c r="J21" s="19"/>
      <c r="K21" s="19"/>
      <c r="L21" s="18"/>
      <c r="M21" s="17">
        <f>[1]modb!M21</f>
        <v>92.688903970358552</v>
      </c>
      <c r="N21" s="17">
        <f>[1]modb!N21</f>
        <v>107.0725532234207</v>
      </c>
      <c r="O21" s="17">
        <f>[1]modb!O21</f>
        <v>80.970146557838333</v>
      </c>
      <c r="P21" s="17">
        <f>[1]modb!P21</f>
        <v>96.253282615625096</v>
      </c>
      <c r="Q21" s="17">
        <f>[1]modb!Q21</f>
        <v>98.905429103230318</v>
      </c>
      <c r="R21" s="19">
        <f>[1]modb!R21</f>
        <v>-3.4821497448930927</v>
      </c>
      <c r="S21" s="19">
        <f>[1]modb!S21</f>
        <v>-8.0757552184085863</v>
      </c>
      <c r="T21" s="19">
        <f>[1]modb!T21</f>
        <v>-6.2800058665718916</v>
      </c>
      <c r="U21" s="19">
        <f>[1]modb!U21</f>
        <v>-10.015631294421357</v>
      </c>
      <c r="V21" s="19">
        <f>[1]modb!V21</f>
        <v>-9.0638971556505243</v>
      </c>
      <c r="W21" s="17">
        <f>[1]modb!W21</f>
        <v>1.6777071465615228</v>
      </c>
      <c r="X21" s="17">
        <f>[1]modb!X21</f>
        <v>35.647223406801899</v>
      </c>
      <c r="Y21" s="17">
        <f>[1]modb!Y21</f>
        <v>4.5350986253207335</v>
      </c>
      <c r="Z21" s="17">
        <f>[1]modb!Z21</f>
        <v>58.139970821315856</v>
      </c>
      <c r="AA21" s="39">
        <f>[1]modb!AA21</f>
        <v>101.06040654421759</v>
      </c>
      <c r="AB21" s="18">
        <f>[1]modb!AB21</f>
        <v>-1.9789968075259456</v>
      </c>
      <c r="AC21" s="18">
        <f>[1]modb!AC21</f>
        <v>-2.4092572477994789</v>
      </c>
      <c r="AD21" s="18">
        <f>[1]modb!AD21</f>
        <v>0.30973487297087932</v>
      </c>
      <c r="AE21" s="39">
        <f>[1]modb!AE21</f>
        <v>89.710797906908738</v>
      </c>
      <c r="AF21" s="39">
        <f>[1]modb!AF21</f>
        <v>76.699471515528515</v>
      </c>
      <c r="AG21" s="39">
        <f>[1]modb!AG21</f>
        <v>85.165075800960508</v>
      </c>
      <c r="AH21" s="39">
        <f>[1]modb!AH21</f>
        <v>108.47452889765771</v>
      </c>
      <c r="AI21" s="39">
        <f>[1]modb!AI21</f>
        <v>96.113992943835854</v>
      </c>
      <c r="AJ21" s="18">
        <f>[1]modb!AJ21</f>
        <v>15.628740668188312</v>
      </c>
      <c r="AK21" s="18">
        <f>[1]modb!AK21</f>
        <v>-17.778625026535998</v>
      </c>
      <c r="AL21" s="18">
        <f>[1]modb!AL21</f>
        <v>-5.6649683369603965</v>
      </c>
      <c r="AM21" s="18">
        <f>[1]modb!AM21</f>
        <v>-6.7779640594096913</v>
      </c>
      <c r="AN21" s="18">
        <f>[1]modb!AN21</f>
        <v>-8.9199555682267668</v>
      </c>
      <c r="AO21" s="39">
        <f>[1]modb!AO21</f>
        <v>72.709278072054488</v>
      </c>
      <c r="AP21" s="39">
        <f>[1]modb!AP21</f>
        <v>68.321464117686546</v>
      </c>
      <c r="AQ21" s="39">
        <f>[1]modb!AQ21</f>
        <v>6.0347373412504952</v>
      </c>
      <c r="AR21" s="18">
        <f>[1]modb!AR21</f>
        <v>-3.573974738183372</v>
      </c>
      <c r="AS21" s="29">
        <f>[1]modb!AS21</f>
        <v>30.15183027197218</v>
      </c>
      <c r="AT21" s="29">
        <f>[1]modb!AT21</f>
        <v>31.743738859007159</v>
      </c>
      <c r="AU21" s="39">
        <f>[1]modb!AU21</f>
        <v>54.884330876894538</v>
      </c>
      <c r="AV21" s="39">
        <f>[1]modb!AV21</f>
        <v>23.490279338650303</v>
      </c>
      <c r="AW21" s="39">
        <f>[1]modb!AW21</f>
        <v>125.9192438825503</v>
      </c>
      <c r="AX21" s="39">
        <f>[1]modb!AX21</f>
        <v>106.75826077975873</v>
      </c>
      <c r="AY21" s="18">
        <f>[1]modb!AY21</f>
        <v>-7.2279410711729604</v>
      </c>
      <c r="AZ21" s="39">
        <f>[1]modb!AZ21</f>
        <v>67.878364559210567</v>
      </c>
      <c r="BA21" s="42">
        <v>44</v>
      </c>
    </row>
    <row r="22" spans="1:53" x14ac:dyDescent="0.2">
      <c r="A22" s="27">
        <f>[1]modb!A22</f>
        <v>2021</v>
      </c>
      <c r="B22" s="16"/>
      <c r="C22" s="28"/>
      <c r="D22" s="17">
        <f>[1]modb!D22</f>
        <v>148.70208320579718</v>
      </c>
      <c r="E22" s="17">
        <f>[1]modb!E22</f>
        <v>168.91031753565642</v>
      </c>
      <c r="F22" s="18"/>
      <c r="G22" s="19"/>
      <c r="H22" s="19">
        <f>[1]modb!H22</f>
        <v>14.976338431852088</v>
      </c>
      <c r="I22" s="19">
        <f>[1]modb!I22</f>
        <v>14.218701062636008</v>
      </c>
      <c r="J22" s="19"/>
      <c r="K22" s="19"/>
      <c r="L22" s="18"/>
      <c r="M22" s="17">
        <f>[1]modb!M22</f>
        <v>90.997848784710172</v>
      </c>
      <c r="N22" s="17">
        <f>[1]modb!N22</f>
        <v>122.24560199522999</v>
      </c>
      <c r="O22" s="17">
        <f>[1]modb!O22</f>
        <v>96.171615844898056</v>
      </c>
      <c r="P22" s="17">
        <f>[1]modb!P22</f>
        <v>102.67674020895078</v>
      </c>
      <c r="Q22" s="17">
        <f>[1]modb!Q22</f>
        <v>108.55096986993942</v>
      </c>
      <c r="R22" s="19">
        <f>[1]modb!R22</f>
        <v>-1.8244418837762844</v>
      </c>
      <c r="S22" s="19">
        <f>[1]modb!S22</f>
        <v>14.170810646635811</v>
      </c>
      <c r="T22" s="19">
        <f>[1]modb!T22</f>
        <v>18.774165458872005</v>
      </c>
      <c r="U22" s="19">
        <f>[1]modb!U22</f>
        <v>6.6734945747013441</v>
      </c>
      <c r="V22" s="19">
        <f>[1]modb!V22</f>
        <v>9.752286456026372</v>
      </c>
      <c r="W22" s="17">
        <f>[1]modb!W22</f>
        <v>1.5007417229093236</v>
      </c>
      <c r="X22" s="17">
        <f>[1]modb!X22</f>
        <v>37.082347211845544</v>
      </c>
      <c r="Y22" s="17">
        <f>[1]modb!Y22</f>
        <v>4.9078936930572805</v>
      </c>
      <c r="Z22" s="17">
        <f>[1]modb!Z22</f>
        <v>56.509017372187841</v>
      </c>
      <c r="AA22" s="39">
        <f>[1]modb!AA22</f>
        <v>100.53314844611856</v>
      </c>
      <c r="AB22" s="18">
        <f>[1]modb!AB22</f>
        <v>-0.52172568479459391</v>
      </c>
      <c r="AC22" s="18">
        <f>[1]modb!AC22</f>
        <v>-2.2793395112267523</v>
      </c>
      <c r="AD22" s="18">
        <f>[1]modb!AD22</f>
        <v>0.39853815500783263</v>
      </c>
      <c r="AE22" s="39">
        <f>[1]modb!AE22</f>
        <v>80.865355158515769</v>
      </c>
      <c r="AF22" s="39">
        <f>[1]modb!AF22</f>
        <v>91.467706514756657</v>
      </c>
      <c r="AG22" s="39">
        <f>[1]modb!AG22</f>
        <v>110.1384005438476</v>
      </c>
      <c r="AH22" s="39">
        <f>[1]modb!AH22</f>
        <v>106.67393451219066</v>
      </c>
      <c r="AI22" s="39">
        <f>[1]modb!AI22</f>
        <v>100.9886378849711</v>
      </c>
      <c r="AJ22" s="18">
        <f>[1]modb!AJ22</f>
        <v>-9.85995326624084</v>
      </c>
      <c r="AK22" s="18">
        <f>[1]modb!AK22</f>
        <v>19.254676345766185</v>
      </c>
      <c r="AL22" s="18">
        <f>[1]modb!AL22</f>
        <v>29.323433940518395</v>
      </c>
      <c r="AM22" s="18">
        <f>[1]modb!AM22</f>
        <v>-1.6599236740321266</v>
      </c>
      <c r="AN22" s="18">
        <f>[1]modb!AN22</f>
        <v>5.0717328370529113</v>
      </c>
      <c r="AO22" s="39">
        <f>[1]modb!AO22</f>
        <v>70.769941549279793</v>
      </c>
      <c r="AP22" s="39">
        <f>[1]modb!AP22</f>
        <v>67.695222201566281</v>
      </c>
      <c r="AQ22" s="39">
        <f>[1]modb!AQ22</f>
        <v>4.3446684855214599</v>
      </c>
      <c r="AR22" s="18">
        <f>[1]modb!AR22</f>
        <v>4.8465237711078801</v>
      </c>
      <c r="AS22" s="29">
        <f>[1]modb!AS22</f>
        <v>33.194248248455494</v>
      </c>
      <c r="AT22" s="29">
        <f>[1]modb!AT22</f>
        <v>34.874059805715326</v>
      </c>
      <c r="AU22" s="39">
        <f>[1]modb!AU22</f>
        <v>60.015422415252225</v>
      </c>
      <c r="AV22" s="39">
        <f>[1]modb!AV22</f>
        <v>27.111002175767521</v>
      </c>
      <c r="AW22" s="39">
        <f>[1]modb!AW22</f>
        <v>129.58634964696182</v>
      </c>
      <c r="AX22" s="39">
        <f>[1]modb!AX22</f>
        <v>111.55199081013002</v>
      </c>
      <c r="AY22" s="18">
        <f>[1]modb!AY22</f>
        <v>10.327895423946432</v>
      </c>
      <c r="AZ22" s="39">
        <f>[1]modb!AZ22</f>
        <v>74.88877106637095</v>
      </c>
      <c r="BA22" s="42">
        <v>45</v>
      </c>
    </row>
    <row r="23" spans="1:53" x14ac:dyDescent="0.2">
      <c r="A23" s="27">
        <f>[1]modb!A23</f>
        <v>2022</v>
      </c>
      <c r="B23" s="16"/>
      <c r="C23" s="28"/>
      <c r="D23" s="17">
        <f>[1]modb!D23</f>
        <v>154.50858073216085</v>
      </c>
      <c r="E23" s="17">
        <f>[1]modb!E23</f>
        <v>178.94250551230266</v>
      </c>
      <c r="F23" s="18"/>
      <c r="G23" s="19"/>
      <c r="H23" s="19">
        <f>[1]modb!H23</f>
        <v>5.939357715391469</v>
      </c>
      <c r="I23" s="19">
        <f>[1]modb!I23</f>
        <v>3.9047855962634603</v>
      </c>
      <c r="J23" s="19"/>
      <c r="K23" s="19"/>
      <c r="L23" s="18"/>
      <c r="M23" s="17">
        <f>[1]modb!M23</f>
        <v>91.272994259442328</v>
      </c>
      <c r="N23" s="17">
        <f>[1]modb!N23</f>
        <v>123.63899561237365</v>
      </c>
      <c r="O23" s="17">
        <f>[1]modb!O23</f>
        <v>103.43144583483955</v>
      </c>
      <c r="P23" s="17">
        <f>[1]modb!P23</f>
        <v>106.90864255620177</v>
      </c>
      <c r="Q23" s="17">
        <f>[1]modb!Q23</f>
        <v>111.94510449771565</v>
      </c>
      <c r="R23" s="19">
        <f>[1]modb!R23</f>
        <v>0.30236481236289858</v>
      </c>
      <c r="S23" s="19">
        <f>[1]modb!S23</f>
        <v>1.139831285871562</v>
      </c>
      <c r="T23" s="19">
        <f>[1]modb!T23</f>
        <v>7.5488281299649351</v>
      </c>
      <c r="U23" s="19">
        <f>[1]modb!U23</f>
        <v>4.121578400949355</v>
      </c>
      <c r="V23" s="19">
        <f>[1]modb!V23</f>
        <v>3.1267658242417395</v>
      </c>
      <c r="W23" s="17">
        <f>[1]modb!W23</f>
        <v>1.4596399157608488</v>
      </c>
      <c r="X23" s="17">
        <f>[1]modb!X23</f>
        <v>36.367884813551939</v>
      </c>
      <c r="Y23" s="17">
        <f>[1]modb!Y23</f>
        <v>5.1183435362876351</v>
      </c>
      <c r="Z23" s="17">
        <f>[1]modb!Z23</f>
        <v>57.054131734399583</v>
      </c>
      <c r="AA23" s="39">
        <f>[1]modb!AA23</f>
        <v>101.52055438382793</v>
      </c>
      <c r="AB23" s="18">
        <f>[1]modb!AB23</f>
        <v>0.98216951619551907</v>
      </c>
      <c r="AC23" s="18">
        <f>[1]modb!AC23</f>
        <v>2.3344434500853328</v>
      </c>
      <c r="AD23" s="18">
        <f>[1]modb!AD23</f>
        <v>0.10358111310004858</v>
      </c>
      <c r="AE23" s="39">
        <f>[1]modb!AE23</f>
        <v>77.321420897096758</v>
      </c>
      <c r="AF23" s="39">
        <f>[1]modb!AF23</f>
        <v>91.863568536334341</v>
      </c>
      <c r="AG23" s="39">
        <f>[1]modb!AG23</f>
        <v>105.10828798900559</v>
      </c>
      <c r="AH23" s="39">
        <f>[1]modb!AH23</f>
        <v>110.3181639597002</v>
      </c>
      <c r="AI23" s="39">
        <f>[1]modb!AI23</f>
        <v>102.66951433721461</v>
      </c>
      <c r="AJ23" s="18">
        <f>[1]modb!AJ23</f>
        <v>-4.382512454773801</v>
      </c>
      <c r="AK23" s="18">
        <f>[1]modb!AK23</f>
        <v>0.43278883516535416</v>
      </c>
      <c r="AL23" s="18">
        <f>[1]modb!AL23</f>
        <v>-4.5670833514959703</v>
      </c>
      <c r="AM23" s="18">
        <f>[1]modb!AM23</f>
        <v>3.4162323384566706</v>
      </c>
      <c r="AN23" s="18">
        <f>[1]modb!AN23</f>
        <v>1.664421352190204</v>
      </c>
      <c r="AO23" s="39">
        <f>[1]modb!AO23</f>
        <v>72.347087895468576</v>
      </c>
      <c r="AP23" s="39">
        <f>[1]modb!AP23</f>
        <v>68.289369149257098</v>
      </c>
      <c r="AQ23" s="39">
        <f>[1]modb!AQ23</f>
        <v>5.6086828983003638</v>
      </c>
      <c r="AR23" s="18">
        <f>[1]modb!AR23</f>
        <v>3.9152525028999241</v>
      </c>
      <c r="AS23" s="29">
        <f>[1]modb!AS23</f>
        <v>34.241218091926676</v>
      </c>
      <c r="AT23" s="29">
        <f>[1]modb!AT23</f>
        <v>37.242031814525866</v>
      </c>
      <c r="AU23" s="39">
        <f>[1]modb!AU23</f>
        <v>65.813479268072399</v>
      </c>
      <c r="AV23" s="39">
        <f>[1]modb!AV23</f>
        <v>33.049781638428513</v>
      </c>
      <c r="AW23" s="39">
        <f>[1]modb!AW23</f>
        <v>131.24371538673941</v>
      </c>
      <c r="AX23" s="39">
        <f>[1]modb!AX23</f>
        <v>112.94535743839857</v>
      </c>
      <c r="AY23" s="18">
        <f>[1]modb!AY23</f>
        <v>2.12373760468898</v>
      </c>
      <c r="AZ23" s="39">
        <f>[1]modb!AZ23</f>
        <v>76.479212059196911</v>
      </c>
      <c r="BA23" s="42">
        <v>46</v>
      </c>
    </row>
    <row r="24" spans="1:53" x14ac:dyDescent="0.2">
      <c r="A24" s="27">
        <f>[1]modb!A24</f>
        <v>2023</v>
      </c>
      <c r="B24" s="16"/>
      <c r="C24" s="28"/>
      <c r="D24" s="17">
        <f>[1]modb!D24</f>
        <v>160.42116493766386</v>
      </c>
      <c r="E24" s="17">
        <f>[1]modb!E24</f>
        <v>188.35326425766394</v>
      </c>
      <c r="F24" s="18"/>
      <c r="G24" s="19"/>
      <c r="H24" s="19">
        <f>[1]modb!H24</f>
        <v>5.2590963328801088</v>
      </c>
      <c r="I24" s="19">
        <f>[1]modb!I24</f>
        <v>3.8267028131935499</v>
      </c>
      <c r="J24" s="19"/>
      <c r="K24" s="19"/>
      <c r="L24" s="18"/>
      <c r="M24" s="17">
        <f>[1]modb!M24</f>
        <v>91.976083554586552</v>
      </c>
      <c r="N24" s="17">
        <f>[1]modb!N24</f>
        <v>127.74156600190297</v>
      </c>
      <c r="O24" s="17">
        <f>[1]modb!O24</f>
        <v>109.04998904956254</v>
      </c>
      <c r="P24" s="17">
        <f>[1]modb!P24</f>
        <v>110.21866536843102</v>
      </c>
      <c r="Q24" s="17">
        <f>[1]modb!Q24</f>
        <v>115.5973125375352</v>
      </c>
      <c r="R24" s="19">
        <f>[1]modb!R24</f>
        <v>0.77031470354276266</v>
      </c>
      <c r="S24" s="19">
        <f>[1]modb!S24</f>
        <v>3.3181848244638434</v>
      </c>
      <c r="T24" s="19">
        <f>[1]modb!T24</f>
        <v>5.4321421975428441</v>
      </c>
      <c r="U24" s="19">
        <f>[1]modb!U24</f>
        <v>3.0961227577921857</v>
      </c>
      <c r="V24" s="19">
        <f>[1]modb!V24</f>
        <v>3.2624991116910307</v>
      </c>
      <c r="W24" s="17">
        <f>[1]modb!W24</f>
        <v>1.4244122980790859</v>
      </c>
      <c r="X24" s="17">
        <f>[1]modb!X24</f>
        <v>36.387496692068375</v>
      </c>
      <c r="Y24" s="17">
        <f>[1]modb!Y24</f>
        <v>5.2258847904704284</v>
      </c>
      <c r="Z24" s="17">
        <f>[1]modb!Z24</f>
        <v>56.962206219382104</v>
      </c>
      <c r="AA24" s="39">
        <f>[1]modb!AA24</f>
        <v>103.19700359192821</v>
      </c>
      <c r="AB24" s="18">
        <f>[1]modb!AB24</f>
        <v>1.6513396900513122</v>
      </c>
      <c r="AC24" s="18">
        <f>[1]modb!AC24</f>
        <v>1.7787584847434923</v>
      </c>
      <c r="AD24" s="18">
        <f>[1]modb!AD24</f>
        <v>0.17192568692883103</v>
      </c>
      <c r="AE24" s="39">
        <f>[1]modb!AE24</f>
        <v>77.591488894025559</v>
      </c>
      <c r="AF24" s="39">
        <f>[1]modb!AF24</f>
        <v>93.805644887606363</v>
      </c>
      <c r="AG24" s="39">
        <f>[1]modb!AG24</f>
        <v>104.8875126488287</v>
      </c>
      <c r="AH24" s="39">
        <f>[1]modb!AH24</f>
        <v>114.3032828741005</v>
      </c>
      <c r="AI24" s="39">
        <f>[1]modb!AI24</f>
        <v>105.54722497618289</v>
      </c>
      <c r="AJ24" s="18">
        <f>[1]modb!AJ24</f>
        <v>0.34927966117981324</v>
      </c>
      <c r="AK24" s="18">
        <f>[1]modb!AK24</f>
        <v>2.1140876434643241</v>
      </c>
      <c r="AL24" s="18">
        <f>[1]modb!AL24</f>
        <v>-0.21004560572803754</v>
      </c>
      <c r="AM24" s="18">
        <f>[1]modb!AM24</f>
        <v>3.6123869101520434</v>
      </c>
      <c r="AN24" s="18">
        <f>[1]modb!AN24</f>
        <v>2.8028871642623576</v>
      </c>
      <c r="AO24" s="39">
        <f>[1]modb!AO24</f>
        <v>73.507589431798607</v>
      </c>
      <c r="AP24" s="39">
        <f>[1]modb!AP24</f>
        <v>69.297917685096948</v>
      </c>
      <c r="AQ24" s="39">
        <f>[1]modb!AQ24</f>
        <v>5.7268532123576952</v>
      </c>
      <c r="AR24" s="18">
        <f>[1]modb!AR24</f>
        <v>4.1448594703999531</v>
      </c>
      <c r="AS24" s="29">
        <f>[1]modb!AS24</f>
        <v>35.328159256168711</v>
      </c>
      <c r="AT24" s="29">
        <f>[1]modb!AT24</f>
        <v>39.299925009766241</v>
      </c>
      <c r="AU24" s="39">
        <f>[1]modb!AU24</f>
        <v>65.739142233996787</v>
      </c>
      <c r="AV24" s="39">
        <f>[1]modb!AV24</f>
        <v>32.872065685289996</v>
      </c>
      <c r="AW24" s="39">
        <f>[1]modb!AW24</f>
        <v>131.91881213716923</v>
      </c>
      <c r="AX24" s="39">
        <f>[1]modb!AX24</f>
        <v>113.3715622279983</v>
      </c>
      <c r="AY24" s="18">
        <f>[1]modb!AY24</f>
        <v>1.5849859200600447</v>
      </c>
      <c r="AZ24" s="39">
        <f>[1]modb!AZ24</f>
        <v>77.691396802108045</v>
      </c>
      <c r="BA24" s="42">
        <v>47</v>
      </c>
    </row>
    <row r="25" spans="1:53" x14ac:dyDescent="0.2">
      <c r="A25" s="27">
        <f>[1]modb!A25</f>
        <v>2024</v>
      </c>
      <c r="B25" s="16"/>
      <c r="C25" s="28"/>
      <c r="D25" s="17">
        <f>[1]modb!D25</f>
        <v>166.0302626121298</v>
      </c>
      <c r="E25" s="17">
        <f>[1]modb!E25</f>
        <v>196.73040962475304</v>
      </c>
      <c r="F25" s="18"/>
      <c r="G25" s="19"/>
      <c r="H25" s="19">
        <f>[1]modb!H25</f>
        <v>4.447571110649462</v>
      </c>
      <c r="I25" s="19">
        <f>[1]modb!I25</f>
        <v>3.4964823230435371</v>
      </c>
      <c r="J25" s="19"/>
      <c r="K25" s="19"/>
      <c r="L25" s="18"/>
      <c r="M25" s="17">
        <f>[1]modb!M25</f>
        <v>93.013380773004869</v>
      </c>
      <c r="N25" s="17">
        <f>[1]modb!N25</f>
        <v>131.39199086020216</v>
      </c>
      <c r="O25" s="17">
        <f>[1]modb!O25</f>
        <v>112.52576268054807</v>
      </c>
      <c r="P25" s="17">
        <f>[1]modb!P25</f>
        <v>112.72100211276519</v>
      </c>
      <c r="Q25" s="17">
        <f>[1]modb!Q25</f>
        <v>118.50539115131554</v>
      </c>
      <c r="R25" s="19">
        <f>[1]modb!R25</f>
        <v>1.1277901584086258</v>
      </c>
      <c r="S25" s="19">
        <f>[1]modb!S25</f>
        <v>2.8576640889503624</v>
      </c>
      <c r="T25" s="19">
        <f>[1]modb!T25</f>
        <v>3.1873213938662825</v>
      </c>
      <c r="U25" s="19">
        <f>[1]modb!U25</f>
        <v>2.2703384548973915</v>
      </c>
      <c r="V25" s="19">
        <f>[1]modb!V25</f>
        <v>2.5156974240521768</v>
      </c>
      <c r="W25" s="17">
        <f>[1]modb!W25</f>
        <v>1.4051279130780414</v>
      </c>
      <c r="X25" s="17">
        <f>[1]modb!X25</f>
        <v>36.508876258324548</v>
      </c>
      <c r="Y25" s="17">
        <f>[1]modb!Y25</f>
        <v>5.2601217861399645</v>
      </c>
      <c r="Z25" s="17">
        <f>[1]modb!Z25</f>
        <v>56.82587404245745</v>
      </c>
      <c r="AA25" s="39">
        <f>[1]modb!AA25</f>
        <v>105.46090210984444</v>
      </c>
      <c r="AB25" s="18">
        <f>[1]modb!AB25</f>
        <v>2.193763810108651</v>
      </c>
      <c r="AC25" s="18">
        <f>[1]modb!AC25</f>
        <v>1.0841461077085279</v>
      </c>
      <c r="AD25" s="18">
        <f>[1]modb!AD25</f>
        <v>2.2790426313212819E-2</v>
      </c>
      <c r="AE25" s="39">
        <f>[1]modb!AE25</f>
        <v>77.530342629544705</v>
      </c>
      <c r="AF25" s="39">
        <f>[1]modb!AF25</f>
        <v>95.286717218579867</v>
      </c>
      <c r="AG25" s="39">
        <f>[1]modb!AG25</f>
        <v>105.7681938884144</v>
      </c>
      <c r="AH25" s="39">
        <f>[1]modb!AH25</f>
        <v>117.3849877614569</v>
      </c>
      <c r="AI25" s="39">
        <f>[1]modb!AI25</f>
        <v>107.82785495923925</v>
      </c>
      <c r="AJ25" s="18">
        <f>[1]modb!AJ25</f>
        <v>-7.8805375889057228E-2</v>
      </c>
      <c r="AK25" s="18">
        <f>[1]modb!AK25</f>
        <v>1.5788733532486665</v>
      </c>
      <c r="AL25" s="18">
        <f>[1]modb!AL25</f>
        <v>0.83964355464720697</v>
      </c>
      <c r="AM25" s="18">
        <f>[1]modb!AM25</f>
        <v>2.6960773215505718</v>
      </c>
      <c r="AN25" s="18">
        <f>[1]modb!AN25</f>
        <v>2.1607673565751995</v>
      </c>
      <c r="AO25" s="39">
        <f>[1]modb!AO25</f>
        <v>74.287588643344179</v>
      </c>
      <c r="AP25" s="39">
        <f>[1]modb!AP25</f>
        <v>70.802014243547021</v>
      </c>
      <c r="AQ25" s="39">
        <f>[1]modb!AQ25</f>
        <v>4.6920009970056391</v>
      </c>
      <c r="AR25" s="18">
        <f>[1]modb!AR25</f>
        <v>3.4350467016313946</v>
      </c>
      <c r="AS25" s="29">
        <f>[1]modb!AS25</f>
        <v>36.178884362956019</v>
      </c>
      <c r="AT25" s="29">
        <f>[1]modb!AT25</f>
        <v>41.048476110181177</v>
      </c>
      <c r="AU25" s="39">
        <f>[1]modb!AU25</f>
        <v>65.782483896961239</v>
      </c>
      <c r="AV25" s="39">
        <f>[1]modb!AV25</f>
        <v>32.623328765903992</v>
      </c>
      <c r="AW25" s="39">
        <f>[1]modb!AW25</f>
        <v>132.24800551506223</v>
      </c>
      <c r="AX25" s="39">
        <f>[1]modb!AX25</f>
        <v>113.47818416663657</v>
      </c>
      <c r="AY25" s="18">
        <f>[1]modb!AY25</f>
        <v>0.31502275867023588</v>
      </c>
      <c r="AZ25" s="39">
        <f>[1]modb!AZ25</f>
        <v>77.936142383563478</v>
      </c>
      <c r="BA25" s="42">
        <v>48</v>
      </c>
    </row>
    <row r="26" spans="1:53" x14ac:dyDescent="0.2">
      <c r="D26" s="40"/>
      <c r="E26" s="40"/>
      <c r="H26" s="30"/>
      <c r="I26" s="30"/>
      <c r="M26" s="40"/>
      <c r="N26" s="40"/>
      <c r="O26" s="40"/>
      <c r="P26" s="40"/>
      <c r="Q26" s="40"/>
      <c r="R26" s="30"/>
      <c r="S26" s="30"/>
      <c r="T26" s="30"/>
      <c r="U26" s="30"/>
      <c r="V26" s="30"/>
      <c r="W26" s="40"/>
      <c r="X26" s="40"/>
      <c r="Y26" s="40"/>
      <c r="Z26" s="40"/>
      <c r="AA26" s="40"/>
      <c r="AB26" s="30"/>
      <c r="AC26" s="30"/>
      <c r="AD26" s="30"/>
      <c r="AE26" s="40"/>
      <c r="AF26" s="40"/>
      <c r="AG26" s="40"/>
      <c r="AH26" s="40"/>
      <c r="AI26" s="40"/>
      <c r="AJ26" s="30"/>
      <c r="AK26" s="30"/>
      <c r="AL26" s="30"/>
      <c r="AM26" s="30"/>
      <c r="AN26" s="30"/>
      <c r="AO26" s="40"/>
      <c r="AP26" s="40"/>
      <c r="AQ26" s="40"/>
      <c r="AR26" s="30"/>
      <c r="AS26" s="40"/>
      <c r="AT26" s="40"/>
      <c r="AU26" s="40"/>
      <c r="AV26" s="40"/>
      <c r="AW26" s="40"/>
      <c r="AX26" s="40"/>
      <c r="AZ26" s="40"/>
    </row>
    <row r="27" spans="1:53" x14ac:dyDescent="0.2">
      <c r="D27" s="40"/>
      <c r="E27" s="40"/>
      <c r="H27" s="30"/>
      <c r="I27" s="30"/>
      <c r="M27" s="40"/>
      <c r="N27" s="40"/>
      <c r="O27" s="40"/>
      <c r="P27" s="40"/>
      <c r="Q27" s="40"/>
      <c r="R27" s="30"/>
      <c r="S27" s="30"/>
      <c r="T27" s="30"/>
      <c r="U27" s="30"/>
      <c r="V27" s="30"/>
      <c r="W27" s="40"/>
      <c r="X27" s="40"/>
      <c r="Y27" s="40"/>
      <c r="Z27" s="40"/>
      <c r="AA27" s="40"/>
      <c r="AB27" s="30"/>
      <c r="AC27" s="30"/>
      <c r="AD27" s="30"/>
      <c r="AE27" s="40"/>
      <c r="AF27" s="40"/>
      <c r="AG27" s="40"/>
      <c r="AH27" s="40"/>
      <c r="AI27" s="40"/>
      <c r="AJ27" s="30"/>
      <c r="AK27" s="30"/>
      <c r="AL27" s="30"/>
      <c r="AM27" s="30"/>
      <c r="AN27" s="30"/>
      <c r="AO27" s="40"/>
      <c r="AP27" s="40"/>
      <c r="AQ27" s="40"/>
      <c r="AR27" s="30"/>
      <c r="AS27" s="40"/>
      <c r="AT27" s="40"/>
      <c r="AU27" s="40"/>
      <c r="AV27" s="40"/>
      <c r="AW27" s="40"/>
      <c r="AX27" s="40"/>
      <c r="AZ27" s="40"/>
    </row>
    <row r="28" spans="1:53" x14ac:dyDescent="0.2">
      <c r="A28" t="s">
        <v>51</v>
      </c>
      <c r="B28" s="30">
        <f>MAX(B10:B24)</f>
        <v>0</v>
      </c>
      <c r="C28" s="30">
        <f t="shared" ref="C28:AX28" si="0">MAX(C10:C24)</f>
        <v>0</v>
      </c>
      <c r="D28" s="40">
        <f t="shared" si="0"/>
        <v>160.42116493766386</v>
      </c>
      <c r="E28" s="40">
        <f t="shared" si="0"/>
        <v>188.35326425766394</v>
      </c>
      <c r="F28" s="30">
        <f t="shared" si="0"/>
        <v>0</v>
      </c>
      <c r="G28" s="30">
        <f t="shared" si="0"/>
        <v>0</v>
      </c>
      <c r="H28" s="30">
        <f t="shared" si="0"/>
        <v>19.69015840232926</v>
      </c>
      <c r="I28" s="30">
        <f t="shared" si="0"/>
        <v>14.218701062636008</v>
      </c>
      <c r="J28" s="30">
        <f t="shared" si="0"/>
        <v>0</v>
      </c>
      <c r="K28" s="30">
        <f t="shared" si="0"/>
        <v>0</v>
      </c>
      <c r="L28" s="30">
        <f t="shared" si="0"/>
        <v>0</v>
      </c>
      <c r="M28" s="40">
        <f t="shared" si="0"/>
        <v>111.29512874877274</v>
      </c>
      <c r="N28" s="40">
        <f t="shared" si="0"/>
        <v>127.74156600190297</v>
      </c>
      <c r="O28" s="40">
        <f t="shared" si="0"/>
        <v>112.89572010299875</v>
      </c>
      <c r="P28" s="40">
        <f t="shared" si="0"/>
        <v>110.21866536843102</v>
      </c>
      <c r="Q28" s="40">
        <f t="shared" si="0"/>
        <v>115.5973125375352</v>
      </c>
      <c r="R28" s="30">
        <f t="shared" si="0"/>
        <v>6.6873834424635348</v>
      </c>
      <c r="S28" s="30">
        <f t="shared" si="0"/>
        <v>15.935051143123324</v>
      </c>
      <c r="T28" s="30">
        <f t="shared" si="0"/>
        <v>18.774165458872005</v>
      </c>
      <c r="U28" s="30">
        <f t="shared" si="0"/>
        <v>6.6734945747013441</v>
      </c>
      <c r="V28" s="30">
        <f t="shared" si="0"/>
        <v>9.752286456026372</v>
      </c>
      <c r="W28" s="40">
        <f t="shared" si="0"/>
        <v>1.8317331347838466</v>
      </c>
      <c r="X28" s="40">
        <f t="shared" si="0"/>
        <v>37.082347211845544</v>
      </c>
      <c r="Y28" s="40">
        <f t="shared" si="0"/>
        <v>6.1698727267723292</v>
      </c>
      <c r="Z28" s="40">
        <f t="shared" si="0"/>
        <v>64.076603672048734</v>
      </c>
      <c r="AA28" s="40">
        <f>MAX(AA10:AA24)</f>
        <v>103.19700359192821</v>
      </c>
      <c r="AB28" s="30">
        <f t="shared" si="0"/>
        <v>4.4875087366211819</v>
      </c>
      <c r="AC28" s="30">
        <f t="shared" si="0"/>
        <v>3.5345536339246308</v>
      </c>
      <c r="AD28" s="30">
        <f t="shared" si="0"/>
        <v>1.4244610225803811</v>
      </c>
      <c r="AE28" s="40">
        <f t="shared" si="0"/>
        <v>89.710797906908738</v>
      </c>
      <c r="AF28" s="40">
        <f t="shared" si="0"/>
        <v>93.805644887606363</v>
      </c>
      <c r="AG28" s="40">
        <f t="shared" si="0"/>
        <v>123.22388789433002</v>
      </c>
      <c r="AH28" s="40">
        <f t="shared" si="0"/>
        <v>116.96942840770201</v>
      </c>
      <c r="AI28" s="40">
        <f t="shared" si="0"/>
        <v>105.98890710959257</v>
      </c>
      <c r="AJ28" s="30">
        <f t="shared" si="0"/>
        <v>19.069007675922322</v>
      </c>
      <c r="AK28" s="30">
        <f t="shared" si="0"/>
        <v>19.254676345766185</v>
      </c>
      <c r="AL28" s="30">
        <f t="shared" si="0"/>
        <v>29.323433940518395</v>
      </c>
      <c r="AM28" s="30">
        <f t="shared" si="0"/>
        <v>3.6123869101520434</v>
      </c>
      <c r="AN28" s="30">
        <f t="shared" si="0"/>
        <v>5.0717328370529113</v>
      </c>
      <c r="AO28" s="40">
        <f t="shared" si="0"/>
        <v>74.735043514651849</v>
      </c>
      <c r="AP28" s="40">
        <f t="shared" si="0"/>
        <v>69.916729359739108</v>
      </c>
      <c r="AQ28" s="40">
        <f t="shared" si="0"/>
        <v>8.0047376473784801</v>
      </c>
      <c r="AR28" s="30">
        <f t="shared" si="0"/>
        <v>4.8465237711078801</v>
      </c>
      <c r="AS28" s="40">
        <f t="shared" si="0"/>
        <v>35.328159256168711</v>
      </c>
      <c r="AT28" s="40">
        <f>MAX(AT10:AT24)</f>
        <v>39.299925009766241</v>
      </c>
      <c r="AU28" s="40">
        <f t="shared" si="0"/>
        <v>65.813479268072399</v>
      </c>
      <c r="AV28" s="40">
        <f t="shared" si="0"/>
        <v>33.049781638428513</v>
      </c>
      <c r="AW28" s="40">
        <f t="shared" si="0"/>
        <v>134.32142843733419</v>
      </c>
      <c r="AX28" s="40">
        <f t="shared" si="0"/>
        <v>113.3715622279983</v>
      </c>
      <c r="AY28" s="30">
        <f>MAX(AY10:AY24)</f>
        <v>10.327895423946432</v>
      </c>
      <c r="AZ28" s="40">
        <f>MAX(AZ10:AZ24)</f>
        <v>77.691396802108045</v>
      </c>
    </row>
    <row r="29" spans="1:53" x14ac:dyDescent="0.2">
      <c r="A29" t="s">
        <v>50</v>
      </c>
      <c r="B29" s="30">
        <f>MIN(B10:B24)</f>
        <v>0</v>
      </c>
      <c r="C29" s="30">
        <f t="shared" ref="C29:AX29" si="1">MIN(C10:C24)</f>
        <v>0</v>
      </c>
      <c r="D29" s="40">
        <f t="shared" si="1"/>
        <v>95.989271793121461</v>
      </c>
      <c r="E29" s="40">
        <f t="shared" si="1"/>
        <v>106.87086688083217</v>
      </c>
      <c r="F29" s="30">
        <f t="shared" si="1"/>
        <v>0</v>
      </c>
      <c r="G29" s="30">
        <f t="shared" si="1"/>
        <v>0</v>
      </c>
      <c r="H29" s="30">
        <f t="shared" si="1"/>
        <v>-16.431946094448346</v>
      </c>
      <c r="I29" s="30">
        <f t="shared" si="1"/>
        <v>-23.491011599197819</v>
      </c>
      <c r="J29" s="30">
        <f t="shared" si="1"/>
        <v>0</v>
      </c>
      <c r="K29" s="30">
        <f t="shared" si="1"/>
        <v>0</v>
      </c>
      <c r="L29" s="30">
        <f t="shared" si="1"/>
        <v>0</v>
      </c>
      <c r="M29" s="40">
        <f t="shared" si="1"/>
        <v>88.986021345617345</v>
      </c>
      <c r="N29" s="40">
        <f t="shared" si="1"/>
        <v>86.753275964875911</v>
      </c>
      <c r="O29" s="40">
        <f t="shared" si="1"/>
        <v>80.558540988903459</v>
      </c>
      <c r="P29" s="40">
        <f t="shared" si="1"/>
        <v>96.253282615625096</v>
      </c>
      <c r="Q29" s="40">
        <f t="shared" si="1"/>
        <v>98.905429103230318</v>
      </c>
      <c r="R29" s="30">
        <f t="shared" si="1"/>
        <v>-7.4334895709583293</v>
      </c>
      <c r="S29" s="30">
        <f t="shared" si="1"/>
        <v>-23.499303800195158</v>
      </c>
      <c r="T29" s="30">
        <f t="shared" si="1"/>
        <v>-14.663943155629033</v>
      </c>
      <c r="U29" s="30">
        <f t="shared" si="1"/>
        <v>-10.015631294421357</v>
      </c>
      <c r="V29" s="30">
        <f t="shared" si="1"/>
        <v>-9.4823222010064772</v>
      </c>
      <c r="W29" s="40">
        <f t="shared" si="1"/>
        <v>1.4244122980790859</v>
      </c>
      <c r="X29" s="40">
        <f t="shared" si="1"/>
        <v>28.181905168391459</v>
      </c>
      <c r="Y29" s="40">
        <f t="shared" si="1"/>
        <v>4.25725408569431</v>
      </c>
      <c r="Z29" s="40">
        <f t="shared" si="1"/>
        <v>56.509017372187841</v>
      </c>
      <c r="AA29" s="40">
        <f>MIN(AA10:AA24)</f>
        <v>95.988845909590665</v>
      </c>
      <c r="AB29" s="30">
        <f t="shared" si="1"/>
        <v>-2.8403167227652681</v>
      </c>
      <c r="AC29" s="30">
        <f t="shared" si="1"/>
        <v>-2.4092572477994789</v>
      </c>
      <c r="AD29" s="30">
        <f t="shared" si="1"/>
        <v>-0.4888643835767259</v>
      </c>
      <c r="AE29" s="40">
        <f t="shared" si="1"/>
        <v>63.228950562955525</v>
      </c>
      <c r="AF29" s="40">
        <f t="shared" si="1"/>
        <v>76.699471515528515</v>
      </c>
      <c r="AG29" s="40">
        <f t="shared" si="1"/>
        <v>85.165075800960508</v>
      </c>
      <c r="AH29" s="40">
        <f t="shared" si="1"/>
        <v>106.67393451219066</v>
      </c>
      <c r="AI29" s="40">
        <f t="shared" si="1"/>
        <v>96.113992943835854</v>
      </c>
      <c r="AJ29" s="30">
        <f t="shared" si="1"/>
        <v>-14.315656528703457</v>
      </c>
      <c r="AK29" s="30">
        <f t="shared" si="1"/>
        <v>-17.778625026535998</v>
      </c>
      <c r="AL29" s="30">
        <f t="shared" si="1"/>
        <v>-12.044901745500326</v>
      </c>
      <c r="AM29" s="30">
        <f t="shared" si="1"/>
        <v>-6.7779640594096913</v>
      </c>
      <c r="AN29" s="30">
        <f t="shared" si="1"/>
        <v>-8.9199555682267668</v>
      </c>
      <c r="AO29" s="40">
        <f t="shared" si="1"/>
        <v>70.498000265527935</v>
      </c>
      <c r="AP29" s="40">
        <f t="shared" si="1"/>
        <v>65.143736394080548</v>
      </c>
      <c r="AQ29" s="40">
        <f t="shared" si="1"/>
        <v>4.3446684855214599</v>
      </c>
      <c r="AR29" s="30">
        <f t="shared" si="1"/>
        <v>-5.037394989594346</v>
      </c>
      <c r="AS29" s="40">
        <f t="shared" si="1"/>
        <v>30.15183027197218</v>
      </c>
      <c r="AT29" s="40">
        <f>MIN(AT10:AT24)</f>
        <v>30.109933011277434</v>
      </c>
      <c r="AU29" s="40">
        <f t="shared" si="1"/>
        <v>39.59686199106843</v>
      </c>
      <c r="AV29" s="40">
        <f t="shared" si="1"/>
        <v>17.411259194391985</v>
      </c>
      <c r="AW29" s="40">
        <f t="shared" si="1"/>
        <v>122.78921954635813</v>
      </c>
      <c r="AX29" s="40">
        <f t="shared" si="1"/>
        <v>102.54236903952626</v>
      </c>
      <c r="AY29" s="30">
        <f>MIN(AY10:AY24)</f>
        <v>-7.2279410711729604</v>
      </c>
      <c r="AZ29" s="40">
        <f>MIN(AZ10:AZ24)</f>
        <v>67.878364559210567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/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1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6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6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5">
      <c r="A57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3.25" x14ac:dyDescent="0.35">
      <c r="A1" s="31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">
      <c r="A57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/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1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2"/>
      <c r="C3" s="2">
        <f>'[2]naz-o'!D6</f>
        <v>2019</v>
      </c>
      <c r="D3" s="2">
        <f>'[2]naz-o'!E6</f>
        <v>2020</v>
      </c>
      <c r="E3" s="2">
        <f>'[2]naz-o'!F6</f>
        <v>2021</v>
      </c>
      <c r="F3" s="2">
        <f>'[2]naz-o'!G6</f>
        <v>2022</v>
      </c>
      <c r="G3" s="2">
        <f>'[2]naz-o'!H6</f>
        <v>2023</v>
      </c>
    </row>
    <row r="4" spans="1:7" ht="3.9" customHeight="1" thickBot="1" x14ac:dyDescent="0.4">
      <c r="B4" s="3"/>
      <c r="C4" s="3"/>
      <c r="D4" s="3"/>
      <c r="E4" s="3"/>
      <c r="F4" s="3"/>
      <c r="G4" s="3"/>
    </row>
    <row r="5" spans="1:7" ht="24" customHeight="1" x14ac:dyDescent="0.35">
      <c r="B5" s="33" t="str">
        <f>'[2]naz-o'!B7</f>
        <v>Prodotto interno lordo</v>
      </c>
      <c r="C5" s="34">
        <f>'[2]naz-o'!D7</f>
        <v>0.49725875019748234</v>
      </c>
      <c r="D5" s="34">
        <f>'[2]naz-o'!E7</f>
        <v>-9.0903207481990655</v>
      </c>
      <c r="E5" s="34">
        <f>'[2]naz-o'!F7</f>
        <v>6.6164361103471681</v>
      </c>
      <c r="F5" s="34">
        <f>'[2]naz-o'!G7</f>
        <v>2.2492564774268864</v>
      </c>
      <c r="G5" s="34">
        <f>'[2]naz-o'!H7</f>
        <v>2.5477475805606886</v>
      </c>
    </row>
    <row r="6" spans="1:7" ht="24" customHeight="1" x14ac:dyDescent="0.35">
      <c r="B6" s="37" t="str">
        <f>'[2]naz-o'!B8</f>
        <v>Importazioni</v>
      </c>
      <c r="C6" s="38">
        <f>'[2]naz-o'!D8</f>
        <v>-0.50787581580021834</v>
      </c>
      <c r="D6" s="38">
        <f>'[2]naz-o'!E8</f>
        <v>-12.678136863283317</v>
      </c>
      <c r="E6" s="38">
        <f>'[2]naz-o'!F8</f>
        <v>14.634366956936473</v>
      </c>
      <c r="F6" s="38">
        <f>'[2]naz-o'!G8</f>
        <v>5.0295527595226597</v>
      </c>
      <c r="G6" s="38">
        <f>'[2]naz-o'!H8</f>
        <v>5.0650663631031545</v>
      </c>
    </row>
    <row r="7" spans="1:7" ht="24" customHeight="1" x14ac:dyDescent="0.35">
      <c r="B7" s="33" t="str">
        <f>'[2]naz-o'!B9</f>
        <v>Esportazioni</v>
      </c>
      <c r="C7" s="34">
        <f>'[2]naz-o'!D9</f>
        <v>1.8449233480613669</v>
      </c>
      <c r="D7" s="34">
        <f>'[2]naz-o'!E9</f>
        <v>-14.174687902680184</v>
      </c>
      <c r="E7" s="34">
        <f>'[2]naz-o'!F9</f>
        <v>13.37578699741011</v>
      </c>
      <c r="F7" s="34">
        <f>'[2]naz-o'!G9</f>
        <v>3.4982476548342412</v>
      </c>
      <c r="G7" s="34">
        <f>'[2]naz-o'!H9</f>
        <v>4.5298875892899826</v>
      </c>
    </row>
    <row r="8" spans="1:7" ht="24" customHeight="1" x14ac:dyDescent="0.35">
      <c r="B8" s="37" t="str">
        <f>'[2]naz-o'!B10</f>
        <v>Domanda interna totale</v>
      </c>
      <c r="C8" s="38">
        <f>'[2]naz-o'!D10</f>
        <v>-0.23514033183790195</v>
      </c>
      <c r="D8" s="38">
        <f>'[2]naz-o'!E10</f>
        <v>-8.4977480384024968</v>
      </c>
      <c r="E8" s="38">
        <f>'[2]naz-o'!F10</f>
        <v>6.8254509805222296</v>
      </c>
      <c r="F8" s="38">
        <f>'[2]naz-o'!G10</f>
        <v>2.6919687470668974</v>
      </c>
      <c r="G8" s="38">
        <f>'[2]naz-o'!H10</f>
        <v>2.6838516056971295</v>
      </c>
    </row>
    <row r="9" spans="1:7" ht="24" customHeight="1" x14ac:dyDescent="0.35">
      <c r="B9" s="33" t="str">
        <f>'[2]naz-o'!B11</f>
        <v>Consumi delle famiglie e Isp</v>
      </c>
      <c r="C9" s="34">
        <f>'[2]naz-o'!D11</f>
        <v>0.21711887231916638</v>
      </c>
      <c r="D9" s="34">
        <f>'[2]naz-o'!E11</f>
        <v>-10.589460722580302</v>
      </c>
      <c r="E9" s="34">
        <f>'[2]naz-o'!F11</f>
        <v>5.179972022110757</v>
      </c>
      <c r="F9" s="34">
        <f>'[2]naz-o'!G11</f>
        <v>2.0136018881234063</v>
      </c>
      <c r="G9" s="34">
        <f>'[2]naz-o'!H11</f>
        <v>2.278784968183456</v>
      </c>
    </row>
    <row r="10" spans="1:7" ht="24" customHeight="1" x14ac:dyDescent="0.35">
      <c r="B10" s="37" t="str">
        <f>'[2]naz-o'!B12</f>
        <v>Consumi collettivi</v>
      </c>
      <c r="C10" s="38">
        <f>'[2]naz-o'!D12</f>
        <v>-0.51821800319357125</v>
      </c>
      <c r="D10" s="38">
        <f>'[2]naz-o'!E12</f>
        <v>0.54263027671177522</v>
      </c>
      <c r="E10" s="38">
        <f>'[2]naz-o'!F12</f>
        <v>0.96285619401388356</v>
      </c>
      <c r="F10" s="38">
        <f>'[2]naz-o'!G12</f>
        <v>1.469730070707076</v>
      </c>
      <c r="G10" s="38">
        <f>'[2]naz-o'!H12</f>
        <v>1.7225409900123445E-2</v>
      </c>
    </row>
    <row r="11" spans="1:7" ht="24" customHeight="1" x14ac:dyDescent="0.35">
      <c r="B11" s="33" t="str">
        <f>'[2]naz-o'!B13</f>
        <v>Investimenti fissi lordi</v>
      </c>
      <c r="C11" s="34">
        <f>'[2]naz-o'!D13</f>
        <v>1.2079047857240566</v>
      </c>
      <c r="D11" s="34">
        <f>'[2]naz-o'!E13</f>
        <v>-9.2359864289158207</v>
      </c>
      <c r="E11" s="34">
        <f>'[2]naz-o'!F13</f>
        <v>17.018416750959673</v>
      </c>
      <c r="F11" s="34">
        <f>'[2]naz-o'!G13</f>
        <v>6.0518098890871785</v>
      </c>
      <c r="G11" s="34">
        <f>'[2]naz-o'!H13</f>
        <v>5.615186609474021</v>
      </c>
    </row>
    <row r="12" spans="1:7" ht="24" customHeight="1" x14ac:dyDescent="0.35">
      <c r="B12" s="37" t="str">
        <f>'[2]naz-o'!B14</f>
        <v xml:space="preserve"> - macchine attrezzature e mezzi trasp.</v>
      </c>
      <c r="C12" s="38">
        <f>'[2]naz-o'!D14</f>
        <v>0.28354873067681918</v>
      </c>
      <c r="D12" s="38">
        <f>'[2]naz-o'!E14</f>
        <v>-10.89812880785772</v>
      </c>
      <c r="E12" s="38">
        <f>'[2]naz-o'!F14</f>
        <v>12.469038039209401</v>
      </c>
      <c r="F12" s="38">
        <f>'[2]naz-o'!G14</f>
        <v>3.792726387497658</v>
      </c>
      <c r="G12" s="38">
        <f>'[2]naz-o'!H14</f>
        <v>5.4314734948476717</v>
      </c>
    </row>
    <row r="13" spans="1:7" ht="24" customHeight="1" x14ac:dyDescent="0.35">
      <c r="B13" s="33" t="str">
        <f>'[2]naz-o'!B15</f>
        <v xml:space="preserve"> - costruzioni</v>
      </c>
      <c r="C13" s="34">
        <f>'[2]naz-o'!D15</f>
        <v>2.385822659496184</v>
      </c>
      <c r="D13" s="34">
        <f>'[2]naz-o'!E15</f>
        <v>-7.0265821482554225</v>
      </c>
      <c r="E13" s="34">
        <f>'[2]naz-o'!F15</f>
        <v>22.283111665495682</v>
      </c>
      <c r="F13" s="34">
        <f>'[2]naz-o'!G15</f>
        <v>8.5627104829860698</v>
      </c>
      <c r="G13" s="34">
        <f>'[2]naz-o'!H15</f>
        <v>5.8130810615466322</v>
      </c>
    </row>
    <row r="14" spans="1:7" ht="24" customHeight="1" x14ac:dyDescent="0.35">
      <c r="B14" s="37" t="str">
        <f>'[2]naz-o'!B16</f>
        <v>Occupazione (a)</v>
      </c>
      <c r="C14" s="38">
        <f>'[2]naz-o'!D16</f>
        <v>4.8808239576936252E-2</v>
      </c>
      <c r="D14" s="38">
        <f>'[2]naz-o'!E16</f>
        <v>-10.288646382287626</v>
      </c>
      <c r="E14" s="38">
        <f>'[2]naz-o'!F16</f>
        <v>7.5632289542775011</v>
      </c>
      <c r="F14" s="38">
        <f>'[2]naz-o'!G16</f>
        <v>1.5036827292769894</v>
      </c>
      <c r="G14" s="38">
        <f>'[2]naz-o'!H16</f>
        <v>2.4219826469484174</v>
      </c>
    </row>
    <row r="15" spans="1:7" ht="24" customHeight="1" x14ac:dyDescent="0.35">
      <c r="B15" s="33" t="str">
        <f>'[2]naz-o'!B17</f>
        <v>Disoccupazione (b)</v>
      </c>
      <c r="C15" s="34">
        <f>'[2]naz-o'!D17</f>
        <v>9.864512234484776</v>
      </c>
      <c r="D15" s="34">
        <f>'[2]naz-o'!E17</f>
        <v>9.3285719434138503</v>
      </c>
      <c r="E15" s="34">
        <f>'[2]naz-o'!F17</f>
        <v>9.4938465000000001</v>
      </c>
      <c r="F15" s="34">
        <f>'[2]naz-o'!G17</f>
        <v>9.8930362499999998</v>
      </c>
      <c r="G15" s="34">
        <f>'[2]naz-o'!H17</f>
        <v>9.8650334999999991</v>
      </c>
    </row>
    <row r="16" spans="1:7" ht="24" customHeight="1" x14ac:dyDescent="0.35">
      <c r="B16" s="37" t="str">
        <f>'[2]naz-o'!B18</f>
        <v>Prezzi al consumo</v>
      </c>
      <c r="C16" s="38">
        <f>'[2]naz-o'!D18</f>
        <v>0.61124694376528677</v>
      </c>
      <c r="D16" s="38">
        <f>'[2]naz-o'!E18</f>
        <v>-0.13770757391656785</v>
      </c>
      <c r="E16" s="38">
        <f>'[2]naz-o'!F18</f>
        <v>1.873799480856575</v>
      </c>
      <c r="F16" s="38">
        <f>'[2]naz-o'!G18</f>
        <v>5.0499792897556794</v>
      </c>
      <c r="G16" s="38">
        <f>'[2]naz-o'!H18</f>
        <v>1.8470610947479038</v>
      </c>
    </row>
    <row r="17" spans="2:7" ht="24" customHeight="1" x14ac:dyDescent="0.35">
      <c r="B17" s="33" t="str">
        <f>'[2]naz-o'!B19</f>
        <v>Saldo c. cor. Bil Pag (c)</v>
      </c>
      <c r="C17" s="34">
        <f>'[2]naz-o'!D19</f>
        <v>3.1251508816889952</v>
      </c>
      <c r="D17" s="34">
        <f>'[2]naz-o'!E19</f>
        <v>3.7246320229235463</v>
      </c>
      <c r="E17" s="34">
        <f>'[2]naz-o'!F19</f>
        <v>3.2586411550450163</v>
      </c>
      <c r="F17" s="34">
        <f>'[2]naz-o'!G19</f>
        <v>0.6243659895173449</v>
      </c>
      <c r="G17" s="34">
        <f>'[2]naz-o'!H19</f>
        <v>0.90006887043937955</v>
      </c>
    </row>
    <row r="18" spans="2:7" ht="24" customHeight="1" x14ac:dyDescent="0.35">
      <c r="B18" s="37" t="str">
        <f>'[2]naz-o'!B20</f>
        <v>Avanzo primario (c)</v>
      </c>
      <c r="C18" s="38">
        <f>'[2]naz-o'!D20</f>
        <v>1.8196811786764835</v>
      </c>
      <c r="D18" s="38">
        <f>'[2]naz-o'!E20</f>
        <v>-6.1428667549053824</v>
      </c>
      <c r="E18" s="38">
        <f>'[2]naz-o'!F20</f>
        <v>-3.6259946605281499</v>
      </c>
      <c r="F18" s="38">
        <f>'[2]naz-o'!G20</f>
        <v>-2.4504948672508959</v>
      </c>
      <c r="G18" s="38">
        <f>'[2]naz-o'!H20</f>
        <v>-0.93148565729630128</v>
      </c>
    </row>
    <row r="19" spans="2:7" ht="24" customHeight="1" x14ac:dyDescent="0.35">
      <c r="B19" s="33" t="str">
        <f>'[2]naz-o'!B21</f>
        <v>Indebitamento A. P. (c)</v>
      </c>
      <c r="C19" s="34">
        <f>'[2]naz-o'!D21</f>
        <v>1.5402526045442768</v>
      </c>
      <c r="D19" s="34">
        <f>'[2]naz-o'!E21</f>
        <v>9.6047486072323274</v>
      </c>
      <c r="E19" s="34">
        <f>'[2]naz-o'!F21</f>
        <v>7.1585387296588499</v>
      </c>
      <c r="F19" s="34">
        <f>'[2]naz-o'!G21</f>
        <v>5.829859443380121</v>
      </c>
      <c r="G19" s="34">
        <f>'[2]naz-o'!H21</f>
        <v>4.2220843389861393</v>
      </c>
    </row>
    <row r="20" spans="2:7" ht="24" customHeight="1" x14ac:dyDescent="0.35">
      <c r="B20" s="37" t="str">
        <f>'[2]naz-o'!B22</f>
        <v>Debito A. Pubbliche (c)</v>
      </c>
      <c r="C20" s="38">
        <f>'[2]naz-o'!D22</f>
        <v>134.13871907905113</v>
      </c>
      <c r="D20" s="38">
        <f>'[2]naz-o'!E22</f>
        <v>155.31267296362128</v>
      </c>
      <c r="E20" s="38">
        <f>'[2]naz-o'!F22</f>
        <v>150.36876431252978</v>
      </c>
      <c r="F20" s="38">
        <f>'[2]naz-o'!G22</f>
        <v>148.96338463326262</v>
      </c>
      <c r="G20" s="38">
        <f>'[2]naz-o'!H22</f>
        <v>146.84838809234415</v>
      </c>
    </row>
    <row r="21" spans="2:7" ht="3.9" customHeight="1" thickBot="1" x14ac:dyDescent="0.25">
      <c r="B21" s="58"/>
      <c r="C21" s="58"/>
      <c r="D21" s="58"/>
      <c r="E21" s="58"/>
      <c r="F21" s="58"/>
      <c r="G21" s="58"/>
    </row>
    <row r="22" spans="2:7" ht="7.95" customHeight="1" x14ac:dyDescent="0.2"/>
    <row r="23" spans="2:7" x14ac:dyDescent="0.2">
      <c r="B23" s="59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1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2"/>
      <c r="B3" s="66" t="str">
        <f>[1]erdb!$D$4</f>
        <v>Emilia-Romagna</v>
      </c>
      <c r="C3" s="66"/>
      <c r="D3" s="66"/>
      <c r="E3" s="66"/>
      <c r="F3" s="2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3"/>
      <c r="B4" s="33"/>
      <c r="C4" s="33"/>
      <c r="D4" s="33"/>
      <c r="E4" s="33"/>
      <c r="F4" s="33"/>
    </row>
    <row r="5" spans="1:10" ht="26.1" customHeight="1" thickBot="1" x14ac:dyDescent="0.4">
      <c r="A5" s="3"/>
      <c r="B5" s="57">
        <f>[1]erdb!$A$21</f>
        <v>2020</v>
      </c>
      <c r="C5" s="57">
        <f>[1]erdb!$A$22</f>
        <v>2021</v>
      </c>
      <c r="D5" s="57">
        <f>[1]erdb!$A$23</f>
        <v>2022</v>
      </c>
      <c r="E5" s="57">
        <f>[1]erdb!$A$24</f>
        <v>2023</v>
      </c>
      <c r="F5" s="57"/>
      <c r="G5" s="57">
        <f>[1]itdb!$A$21</f>
        <v>2020</v>
      </c>
      <c r="H5" s="57">
        <f>[1]itdb!$A$22</f>
        <v>2021</v>
      </c>
      <c r="I5" s="57">
        <f>[1]itdb!$A$23</f>
        <v>2022</v>
      </c>
      <c r="J5" s="57">
        <f>[1]itdb!$A$24</f>
        <v>2023</v>
      </c>
    </row>
    <row r="6" spans="1:10" ht="27" customHeight="1" x14ac:dyDescent="0.35">
      <c r="A6" s="37" t="s">
        <v>26</v>
      </c>
      <c r="B6" s="38">
        <f>[1]erdb!$C$21</f>
        <v>-9.3260019705686084</v>
      </c>
      <c r="C6" s="38">
        <f>[1]erdb!$C$22</f>
        <v>7.2780463148543362</v>
      </c>
      <c r="D6" s="38">
        <f>[1]erdb!$C$23</f>
        <v>2.3820090958338147</v>
      </c>
      <c r="E6" s="38">
        <f>[1]erdb!$C$24</f>
        <v>2.7473660670530364</v>
      </c>
      <c r="F6" s="38"/>
      <c r="G6" s="38">
        <f>[1]itdb!$C$21</f>
        <v>-9.0256689277567794</v>
      </c>
      <c r="H6" s="38">
        <f>[1]itdb!$C$22</f>
        <v>6.6437901896619245</v>
      </c>
      <c r="I6" s="38">
        <f>[1]itdb!$C$23</f>
        <v>2.2492564774268864</v>
      </c>
      <c r="J6" s="38">
        <f>[1]itdb!$C$24</f>
        <v>2.5477475805607108</v>
      </c>
    </row>
    <row r="7" spans="1:10" ht="27" customHeight="1" x14ac:dyDescent="0.35">
      <c r="A7" s="33" t="s">
        <v>25</v>
      </c>
      <c r="B7" s="34">
        <f>[1]erdb!$F$21</f>
        <v>-9.4624445039629297</v>
      </c>
      <c r="C7" s="34">
        <f>[1]erdb!$F$22</f>
        <v>7.6413777682612816</v>
      </c>
      <c r="D7" s="34">
        <f>[1]erdb!$F$23</f>
        <v>3.1005615138387732</v>
      </c>
      <c r="E7" s="34">
        <f>[1]erdb!$F$24</f>
        <v>3.0491528163919979</v>
      </c>
      <c r="F7" s="34"/>
      <c r="G7" s="34">
        <f>[1]itdb!$F$21</f>
        <v>-8.8196488456846573</v>
      </c>
      <c r="H7" s="34">
        <f>[1]itdb!$F$22</f>
        <v>6.5240691981578225</v>
      </c>
      <c r="I7" s="34">
        <f>[1]itdb!$F$23</f>
        <v>2.7802199692341878</v>
      </c>
      <c r="J7" s="34">
        <f>[1]itdb!$F$24</f>
        <v>2.7288055519797183</v>
      </c>
    </row>
    <row r="8" spans="1:10" ht="27" customHeight="1" x14ac:dyDescent="0.35">
      <c r="A8" s="37" t="s">
        <v>130</v>
      </c>
      <c r="B8" s="38">
        <f>[1]erdb!$J$21</f>
        <v>-11.997708727418054</v>
      </c>
      <c r="C8" s="38">
        <f>[1]erdb!$J$22</f>
        <v>5.5283875456586529</v>
      </c>
      <c r="D8" s="38">
        <f>[1]erdb!$J$23</f>
        <v>2.2402433360276142</v>
      </c>
      <c r="E8" s="38">
        <f>[1]erdb!$J$24</f>
        <v>2.7771951200393552</v>
      </c>
      <c r="F8" s="38"/>
      <c r="G8" s="38">
        <f>[1]itdb!$J$21</f>
        <v>-11.462173680626165</v>
      </c>
      <c r="H8" s="38">
        <f>[1]itdb!$J$22</f>
        <v>5.3613033710263602</v>
      </c>
      <c r="I8" s="38">
        <f>[1]itdb!$J$23</f>
        <v>2.0733977345922971</v>
      </c>
      <c r="J8" s="38">
        <f>[1]itdb!$J$24</f>
        <v>2.6045358201239432</v>
      </c>
    </row>
    <row r="9" spans="1:10" ht="27" customHeight="1" x14ac:dyDescent="0.35">
      <c r="A9" s="33" t="s">
        <v>131</v>
      </c>
      <c r="B9" s="34">
        <f>[1]erdb!$L$21</f>
        <v>9.9750252084751523E-3</v>
      </c>
      <c r="C9" s="34">
        <f>[1]erdb!$L$22</f>
        <v>0.85119307249812426</v>
      </c>
      <c r="D9" s="34">
        <f>[1]erdb!$L$23</f>
        <v>1.5453502202185776</v>
      </c>
      <c r="E9" s="34">
        <f>[1]erdb!$L$24</f>
        <v>1.8489410177346954E-2</v>
      </c>
      <c r="F9" s="34"/>
      <c r="G9" s="34">
        <f>[1]itdb!$L$21</f>
        <v>1.2560962794561092E-3</v>
      </c>
      <c r="H9" s="34">
        <f>[1]itdb!$L$22</f>
        <v>0.67583258223802289</v>
      </c>
      <c r="I9" s="34">
        <f>[1]itdb!$L$23</f>
        <v>1.5775275556358936</v>
      </c>
      <c r="J9" s="34">
        <f>[1]itdb!$L$24</f>
        <v>4.02780655302859E-2</v>
      </c>
    </row>
    <row r="10" spans="1:10" ht="27" customHeight="1" x14ac:dyDescent="0.35">
      <c r="A10" s="37" t="s">
        <v>30</v>
      </c>
      <c r="B10" s="38">
        <f>[1]erdb!$K$21</f>
        <v>-9.1210982006714847</v>
      </c>
      <c r="C10" s="38">
        <f>[1]erdb!$K$22</f>
        <v>19.773202892013209</v>
      </c>
      <c r="D10" s="38">
        <f>[1]erdb!$K$23</f>
        <v>6.4805021962027087</v>
      </c>
      <c r="E10" s="38">
        <f>[1]erdb!$K$24</f>
        <v>5.8324209559221574</v>
      </c>
      <c r="F10" s="38"/>
      <c r="G10" s="38">
        <f>[1]itdb!$K$21</f>
        <v>-9.0831933645563971</v>
      </c>
      <c r="H10" s="38">
        <f>[1]itdb!$K$22</f>
        <v>17.027156255746956</v>
      </c>
      <c r="I10" s="38">
        <f>[1]itdb!$K$23</f>
        <v>6.0518098890871785</v>
      </c>
      <c r="J10" s="38">
        <f>[1]itdb!$K$24</f>
        <v>5.615186609474021</v>
      </c>
    </row>
    <row r="11" spans="1:10" ht="27" customHeight="1" x14ac:dyDescent="0.35">
      <c r="A11" s="33" t="s">
        <v>132</v>
      </c>
      <c r="B11" s="34">
        <f>[1]erdb!$H$21</f>
        <v>-4.0051643920081421</v>
      </c>
      <c r="C11" s="34">
        <f>[1]erdb!$H$22</f>
        <v>13.783463221503123</v>
      </c>
      <c r="D11" s="34">
        <f>[1]erdb!$H$23</f>
        <v>4.4881269748929364</v>
      </c>
      <c r="E11" s="34">
        <f>[1]erdb!$H$24</f>
        <v>4.2509321772370434</v>
      </c>
      <c r="F11" s="34"/>
      <c r="G11" s="34">
        <f>[1]itdb!$H$21</f>
        <v>-7.2163597961650954</v>
      </c>
      <c r="H11" s="34">
        <f>[1]itdb!$H$22</f>
        <v>12.16545746260087</v>
      </c>
      <c r="I11" s="34">
        <f>[1]itdb!$H$23</f>
        <v>4.8549028679525819</v>
      </c>
      <c r="J11" s="34">
        <f>[1]itdb!$H$24</f>
        <v>4.5936644627494028</v>
      </c>
    </row>
    <row r="12" spans="1:10" ht="27" customHeight="1" x14ac:dyDescent="0.35">
      <c r="A12" s="37" t="s">
        <v>133</v>
      </c>
      <c r="B12" s="38">
        <f>[1]erdb!$I$21</f>
        <v>-6.5554504765741655</v>
      </c>
      <c r="C12" s="38">
        <f>[1]erdb!$I$22</f>
        <v>11.478687939150078</v>
      </c>
      <c r="D12" s="38">
        <f>[1]erdb!$I$23</f>
        <v>3.4149424846398047</v>
      </c>
      <c r="E12" s="38">
        <f>[1]erdb!$I$24</f>
        <v>3.4675122294919758</v>
      </c>
      <c r="F12" s="38"/>
      <c r="G12" s="38">
        <f>[1]itdb!$I$21</f>
        <v>-8.7198490824693771</v>
      </c>
      <c r="H12" s="38">
        <f>[1]itdb!$I$22</f>
        <v>12.336458112520976</v>
      </c>
      <c r="I12" s="38">
        <f>[1]itdb!$I$23</f>
        <v>3.28163697440087</v>
      </c>
      <c r="J12" s="38">
        <f>[1]itdb!$I$24</f>
        <v>3.3533936987053981</v>
      </c>
    </row>
    <row r="13" spans="1:10" ht="27" customHeight="1" x14ac:dyDescent="0.35">
      <c r="A13" s="60" t="s">
        <v>134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27" customHeight="1" x14ac:dyDescent="0.35">
      <c r="A14" s="37" t="s">
        <v>58</v>
      </c>
      <c r="B14" s="38">
        <f>[1]erdb!$R$21</f>
        <v>-3.5284732449680889</v>
      </c>
      <c r="C14" s="38">
        <f>[1]erdb!$R$22</f>
        <v>-2.3634527781036252</v>
      </c>
      <c r="D14" s="38">
        <f>[1]erdb!$R$23</f>
        <v>4.8913510375347968E-2</v>
      </c>
      <c r="E14" s="38">
        <f>[1]erdb!$R$24</f>
        <v>0.64765497381451542</v>
      </c>
      <c r="F14" s="38"/>
      <c r="G14" s="38">
        <f>[1]itdb!$R$21</f>
        <v>-4.7383271138618399</v>
      </c>
      <c r="H14" s="38">
        <f>[1]itdb!$R$22</f>
        <v>-0.78664424571326386</v>
      </c>
      <c r="I14" s="38">
        <f>[1]itdb!$R$23</f>
        <v>-0.73097566142998893</v>
      </c>
      <c r="J14" s="38">
        <f>[1]itdb!$R$24</f>
        <v>1.1229160323930953</v>
      </c>
    </row>
    <row r="15" spans="1:10" ht="27" customHeight="1" x14ac:dyDescent="0.35">
      <c r="A15" s="33" t="s">
        <v>59</v>
      </c>
      <c r="B15" s="34">
        <f>[1]erdb!$S$21</f>
        <v>-11.219079692055335</v>
      </c>
      <c r="C15" s="34">
        <f>[1]erdb!$S$22</f>
        <v>11.859477762842751</v>
      </c>
      <c r="D15" s="34">
        <f>[1]erdb!$S$23</f>
        <v>-1.7091213338704669E-2</v>
      </c>
      <c r="E15" s="34">
        <f>[1]erdb!$S$24</f>
        <v>2.6772507304448467</v>
      </c>
      <c r="F15" s="34"/>
      <c r="G15" s="34">
        <f>[1]itdb!$S$21</f>
        <v>-11.150132241309919</v>
      </c>
      <c r="H15" s="34">
        <f>[1]itdb!$S$22</f>
        <v>11.868942435869002</v>
      </c>
      <c r="I15" s="34">
        <f>[1]itdb!$S$23</f>
        <v>-0.60110155841757162</v>
      </c>
      <c r="J15" s="34">
        <f>[1]itdb!$S$24</f>
        <v>2.4041241256944845</v>
      </c>
    </row>
    <row r="16" spans="1:10" ht="27" customHeight="1" x14ac:dyDescent="0.35">
      <c r="A16" s="37" t="s">
        <v>60</v>
      </c>
      <c r="B16" s="38">
        <f>[1]erdb!$T$21</f>
        <v>-5.0235983981693373</v>
      </c>
      <c r="C16" s="38">
        <f>[1]erdb!$T$22</f>
        <v>22.055725108968339</v>
      </c>
      <c r="D16" s="38">
        <f>[1]erdb!$T$23</f>
        <v>8.635256744103593</v>
      </c>
      <c r="E16" s="38">
        <f>[1]erdb!$T$24</f>
        <v>5.8526597732193153</v>
      </c>
      <c r="F16" s="38"/>
      <c r="G16" s="38">
        <f>[1]itdb!$T$21</f>
        <v>-6.3447614241791239</v>
      </c>
      <c r="H16" s="38">
        <f>[1]itdb!$T$22</f>
        <v>21.269494204013117</v>
      </c>
      <c r="I16" s="38">
        <f>[1]itdb!$T$23</f>
        <v>8.5556619828572877</v>
      </c>
      <c r="J16" s="38">
        <f>[1]itdb!$T$24</f>
        <v>5.8139636233557335</v>
      </c>
    </row>
    <row r="17" spans="1:10" ht="27" customHeight="1" x14ac:dyDescent="0.35">
      <c r="A17" s="33" t="s">
        <v>61</v>
      </c>
      <c r="B17" s="34">
        <f>[1]erdb!$U$21</f>
        <v>-8.6759216703678135</v>
      </c>
      <c r="C17" s="34">
        <f>[1]erdb!$U$22</f>
        <v>4.7179348973394486</v>
      </c>
      <c r="D17" s="34">
        <f>[1]erdb!$U$23</f>
        <v>3.0141419633628042</v>
      </c>
      <c r="E17" s="34">
        <f>[1]erdb!$U$24</f>
        <v>2.5119252863022856</v>
      </c>
      <c r="F17" s="34"/>
      <c r="G17" s="34">
        <f>[1]itdb!$U$21</f>
        <v>-8.4895667734943618</v>
      </c>
      <c r="H17" s="34">
        <f>[1]itdb!$U$22</f>
        <v>4.492210882210923</v>
      </c>
      <c r="I17" s="34">
        <f>[1]itdb!$U$23</f>
        <v>2.6342299552108095</v>
      </c>
      <c r="J17" s="34">
        <f>[1]itdb!$U$24</f>
        <v>2.2925356163194355</v>
      </c>
    </row>
    <row r="18" spans="1:10" ht="27" customHeight="1" x14ac:dyDescent="0.35">
      <c r="A18" s="37" t="s">
        <v>62</v>
      </c>
      <c r="B18" s="38">
        <f>[1]erdb!$V$21</f>
        <v>-9.1111552006348902</v>
      </c>
      <c r="C18" s="38">
        <f>[1]erdb!$V$22</f>
        <v>7.1800014393903933</v>
      </c>
      <c r="D18" s="38">
        <f>[1]erdb!$V$23</f>
        <v>2.3560887808914632</v>
      </c>
      <c r="E18" s="38">
        <f>[1]erdb!$V$24</f>
        <v>2.684126406822096</v>
      </c>
      <c r="F18" s="38"/>
      <c r="G18" s="38">
        <f>[1]itdb!$V$21</f>
        <v>-8.8412942073394341</v>
      </c>
      <c r="H18" s="38">
        <f>[1]itdb!$V$22</f>
        <v>6.5504708927822453</v>
      </c>
      <c r="I18" s="38">
        <f>[1]itdb!$V$23</f>
        <v>2.2065668718830755</v>
      </c>
      <c r="J18" s="38">
        <f>[1]itdb!$V$24</f>
        <v>2.4826716644361424</v>
      </c>
    </row>
    <row r="19" spans="1:10" ht="3.9" customHeight="1" thickBot="1" x14ac:dyDescent="0.25">
      <c r="A19" s="58"/>
      <c r="B19" s="58"/>
      <c r="C19" s="58"/>
      <c r="D19" s="58"/>
      <c r="E19" s="58"/>
      <c r="F19" s="58"/>
      <c r="G19" s="58"/>
      <c r="H19" s="58"/>
      <c r="I19" s="58"/>
      <c r="J19" s="58"/>
    </row>
    <row r="20" spans="1:10" ht="3" customHeight="1" x14ac:dyDescent="0.2"/>
    <row r="21" spans="1:10" ht="15" customHeight="1" x14ac:dyDescent="0.2">
      <c r="A21" s="4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5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1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2"/>
      <c r="B3" s="66" t="str">
        <f>[1]erdb!$D$4</f>
        <v>Emilia-Romagna</v>
      </c>
      <c r="C3" s="66"/>
      <c r="D3" s="66"/>
      <c r="E3" s="66"/>
      <c r="F3" s="2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3"/>
      <c r="B4" s="33"/>
      <c r="C4" s="33"/>
      <c r="D4" s="33"/>
      <c r="E4" s="33"/>
      <c r="F4" s="33"/>
    </row>
    <row r="5" spans="1:10" ht="26.1" customHeight="1" thickBot="1" x14ac:dyDescent="0.4">
      <c r="A5" s="3"/>
      <c r="B5" s="57">
        <f>[1]erdb!$A$21</f>
        <v>2020</v>
      </c>
      <c r="C5" s="57">
        <f>[1]erdb!$A$22</f>
        <v>2021</v>
      </c>
      <c r="D5" s="57">
        <f>[1]erdb!$A$23</f>
        <v>2022</v>
      </c>
      <c r="E5" s="57">
        <f>[1]erdb!$A$24</f>
        <v>2023</v>
      </c>
      <c r="F5" s="57"/>
      <c r="G5" s="57">
        <f>[1]itdb!$A$21</f>
        <v>2020</v>
      </c>
      <c r="H5" s="57">
        <f>[1]itdb!$A$22</f>
        <v>2021</v>
      </c>
      <c r="I5" s="57">
        <f>[1]itdb!$A$23</f>
        <v>2022</v>
      </c>
      <c r="J5" s="57">
        <f>[1]itdb!$A$24</f>
        <v>2023</v>
      </c>
    </row>
    <row r="6" spans="1:10" ht="22.95" customHeight="1" x14ac:dyDescent="0.35">
      <c r="A6" s="60" t="s">
        <v>16</v>
      </c>
      <c r="B6" s="61"/>
      <c r="C6" s="61"/>
      <c r="D6" s="61"/>
      <c r="E6" s="61"/>
      <c r="F6" s="62"/>
      <c r="G6" s="61"/>
      <c r="H6" s="61"/>
      <c r="I6" s="61"/>
      <c r="J6" s="61"/>
    </row>
    <row r="7" spans="1:10" ht="22.95" customHeight="1" x14ac:dyDescent="0.35">
      <c r="A7" s="37" t="s">
        <v>58</v>
      </c>
      <c r="B7" s="38">
        <f>[1]erdb!$AJ$21</f>
        <v>0.7583686021152003</v>
      </c>
      <c r="C7" s="38">
        <f>[1]erdb!$AJ$22</f>
        <v>-2.890504217013401</v>
      </c>
      <c r="D7" s="38">
        <f>[1]erdb!$AJ$23</f>
        <v>-6.5142647775760292</v>
      </c>
      <c r="E7" s="38">
        <f>[1]erdb!$AJ$24</f>
        <v>-0.96328888669796608</v>
      </c>
      <c r="F7" s="63"/>
      <c r="G7" s="38">
        <f>[1]itdb!$AJ$21</f>
        <v>-2.0432692307692291</v>
      </c>
      <c r="H7" s="38">
        <f>[1]itdb!$AJ$22</f>
        <v>2.9693251533742249</v>
      </c>
      <c r="I7" s="38">
        <f>[1]itdb!$AJ$23</f>
        <v>-5.2406557832856642</v>
      </c>
      <c r="J7" s="38">
        <f>[1]itdb!$AJ$24</f>
        <v>0.42369175422534155</v>
      </c>
    </row>
    <row r="8" spans="1:10" ht="22.95" customHeight="1" x14ac:dyDescent="0.35">
      <c r="A8" s="33" t="s">
        <v>59</v>
      </c>
      <c r="B8" s="34">
        <f>[1]erdb!$AK$21</f>
        <v>-11.574181146128193</v>
      </c>
      <c r="C8" s="34">
        <f>[1]erdb!$AK$22</f>
        <v>12.015910564683697</v>
      </c>
      <c r="D8" s="34">
        <f>[1]erdb!$AK$23</f>
        <v>0.17382102883733985</v>
      </c>
      <c r="E8" s="34">
        <f>[1]erdb!$AK$24</f>
        <v>1.782928181193788</v>
      </c>
      <c r="F8" s="62"/>
      <c r="G8" s="34">
        <f>[1]itdb!$AK$21</f>
        <v>-10.747825161616431</v>
      </c>
      <c r="H8" s="34">
        <f>[1]itdb!$AK$22</f>
        <v>10.402694566156967</v>
      </c>
      <c r="I8" s="34">
        <f>[1]itdb!$AK$23</f>
        <v>-0.36564261080253013</v>
      </c>
      <c r="J8" s="34">
        <f>[1]itdb!$AK$24</f>
        <v>1.3687969260901545</v>
      </c>
    </row>
    <row r="9" spans="1:10" ht="22.95" customHeight="1" x14ac:dyDescent="0.35">
      <c r="A9" s="37" t="s">
        <v>60</v>
      </c>
      <c r="B9" s="38">
        <f>[1]erdb!$AL$21</f>
        <v>-7.520598370329945</v>
      </c>
      <c r="C9" s="38">
        <f>[1]erdb!$AL$22</f>
        <v>21.415159883424973</v>
      </c>
      <c r="D9" s="38">
        <f>[1]erdb!$AL$23</f>
        <v>1.2542059437407493</v>
      </c>
      <c r="E9" s="38">
        <f>[1]erdb!$AL$24</f>
        <v>2.6504230396485973</v>
      </c>
      <c r="F9" s="63"/>
      <c r="G9" s="38">
        <f>[1]itdb!$AL$21</f>
        <v>-8.7836931741987367</v>
      </c>
      <c r="H9" s="38">
        <f>[1]itdb!$AL$22</f>
        <v>18.920905615995288</v>
      </c>
      <c r="I9" s="38">
        <f>[1]itdb!$AL$23</f>
        <v>0.88988116394430605</v>
      </c>
      <c r="J9" s="38">
        <f>[1]itdb!$AL$24</f>
        <v>2.3104683054785413</v>
      </c>
    </row>
    <row r="10" spans="1:10" ht="22.95" customHeight="1" x14ac:dyDescent="0.35">
      <c r="A10" s="33" t="s">
        <v>61</v>
      </c>
      <c r="B10" s="34">
        <f>[1]erdb!$AM$21</f>
        <v>-11.132905421098382</v>
      </c>
      <c r="C10" s="34">
        <f>[1]erdb!$AM$22</f>
        <v>5.9176249929064229</v>
      </c>
      <c r="D10" s="34">
        <f>[1]erdb!$AM$23</f>
        <v>2.7006156830383654</v>
      </c>
      <c r="E10" s="34">
        <f>[1]erdb!$AM$24</f>
        <v>2.980359426243484</v>
      </c>
      <c r="F10" s="62"/>
      <c r="G10" s="34">
        <f>[1]itdb!$AM$21</f>
        <v>-10.901720667857241</v>
      </c>
      <c r="H10" s="34">
        <f>[1]itdb!$AM$22</f>
        <v>6.3300160350225232</v>
      </c>
      <c r="I10" s="34">
        <f>[1]itdb!$AM$23</f>
        <v>2.4855374064576496</v>
      </c>
      <c r="J10" s="34">
        <f>[1]itdb!$AM$24</f>
        <v>2.7987496797210021</v>
      </c>
    </row>
    <row r="11" spans="1:10" ht="22.95" customHeight="1" x14ac:dyDescent="0.35">
      <c r="A11" s="37" t="s">
        <v>62</v>
      </c>
      <c r="B11" s="38">
        <f>[1]erdb!$AN$21</f>
        <v>-10.499858893136393</v>
      </c>
      <c r="C11" s="38">
        <f>[1]erdb!$AN$22</f>
        <v>7.6513800638080331</v>
      </c>
      <c r="D11" s="38">
        <f>[1]erdb!$AN$23</f>
        <v>1.6567734834435743</v>
      </c>
      <c r="E11" s="38">
        <f>[1]erdb!$AN$24</f>
        <v>2.5459394126598145</v>
      </c>
      <c r="F11" s="63"/>
      <c r="G11" s="38">
        <f>[1]itdb!$AN$21</f>
        <v>-10.288853534851338</v>
      </c>
      <c r="H11" s="38">
        <f>[1]itdb!$AN$22</f>
        <v>7.5623227760998279</v>
      </c>
      <c r="I11" s="38">
        <f>[1]itdb!$AN$23</f>
        <v>1.5037088673150345</v>
      </c>
      <c r="J11" s="38">
        <f>[1]itdb!$AN$24</f>
        <v>2.4219889205443934</v>
      </c>
    </row>
    <row r="12" spans="1:10" ht="22.95" customHeight="1" x14ac:dyDescent="0.35">
      <c r="A12" s="60" t="s">
        <v>48</v>
      </c>
      <c r="B12" s="34"/>
      <c r="C12" s="34"/>
      <c r="D12" s="34"/>
      <c r="E12" s="34"/>
      <c r="F12" s="33"/>
      <c r="G12" s="34"/>
      <c r="H12" s="34"/>
      <c r="I12" s="34"/>
      <c r="J12" s="34"/>
    </row>
    <row r="13" spans="1:10" ht="22.95" customHeight="1" x14ac:dyDescent="0.35">
      <c r="A13" s="37" t="s">
        <v>38</v>
      </c>
      <c r="B13" s="38">
        <f>[1]erdb!$AC$21</f>
        <v>-2.5927213075537026</v>
      </c>
      <c r="C13" s="38">
        <f>[1]erdb!$AC$22</f>
        <v>0.15858250934261964</v>
      </c>
      <c r="D13" s="38">
        <f>[1]erdb!$AC$23</f>
        <v>0.93621575123763456</v>
      </c>
      <c r="E13" s="38">
        <f>[1]erdb!$AC$24</f>
        <v>1.0550459538439583</v>
      </c>
      <c r="F13" s="37"/>
      <c r="G13" s="38">
        <f>[1]itdb!$AC$21</f>
        <v>-3.7555009798959205</v>
      </c>
      <c r="H13" s="38">
        <f>[1]itdb!$AC$22</f>
        <v>0.95039955359572659</v>
      </c>
      <c r="I13" s="38">
        <f>[1]itdb!$AC$23</f>
        <v>1.0693629730399445</v>
      </c>
      <c r="J13" s="38">
        <f>[1]itdb!$AC$24</f>
        <v>1.1118687043399023</v>
      </c>
    </row>
    <row r="14" spans="1:10" ht="22.95" customHeight="1" x14ac:dyDescent="0.35">
      <c r="A14" s="33" t="s">
        <v>37</v>
      </c>
      <c r="B14" s="34">
        <f>[1]erdb!$AB$21</f>
        <v>-2.9503650521319869</v>
      </c>
      <c r="C14" s="34">
        <f>[1]erdb!$AB$22</f>
        <v>0.62074146952511011</v>
      </c>
      <c r="D14" s="34">
        <f>[1]erdb!$AB$23</f>
        <v>0.77552115999302007</v>
      </c>
      <c r="E14" s="34">
        <f>[1]erdb!$AB$24</f>
        <v>1.275450762086705</v>
      </c>
      <c r="F14" s="33"/>
      <c r="G14" s="34">
        <f>[1]itdb!$AB$21</f>
        <v>-3.1335618550109801</v>
      </c>
      <c r="H14" s="34">
        <f>[1]itdb!$AB$22</f>
        <v>0.75361205918671459</v>
      </c>
      <c r="I14" s="34">
        <f>[1]itdb!$AB$23</f>
        <v>0.6237088673150426</v>
      </c>
      <c r="J14" s="34">
        <f>[1]itdb!$AB$24</f>
        <v>1.1519889205444001</v>
      </c>
    </row>
    <row r="15" spans="1:10" ht="22.95" customHeight="1" x14ac:dyDescent="0.35">
      <c r="A15" s="37" t="s">
        <v>54</v>
      </c>
      <c r="B15" s="38">
        <f>[1]erdb!$AO$21</f>
        <v>72.453171462682093</v>
      </c>
      <c r="C15" s="38">
        <f>[1]erdb!$AO$22</f>
        <v>72.40805618552838</v>
      </c>
      <c r="D15" s="38">
        <f>[1]erdb!$AO$23</f>
        <v>73.039325407885443</v>
      </c>
      <c r="E15" s="38">
        <f>[1]erdb!$AO$24</f>
        <v>73.753303554980974</v>
      </c>
      <c r="F15" s="37"/>
      <c r="G15" s="38">
        <f>[1]itdb!$AO$21</f>
        <v>63.377973137534823</v>
      </c>
      <c r="H15" s="38">
        <f>[1]itdb!$AO$22</f>
        <v>64.342459067242345</v>
      </c>
      <c r="I15" s="38">
        <f>[1]itdb!$AO$23</f>
        <v>65.293622104524971</v>
      </c>
      <c r="J15" s="38">
        <f>[1]itdb!$AO$24</f>
        <v>66.293029819166435</v>
      </c>
    </row>
    <row r="16" spans="1:10" ht="22.95" customHeight="1" x14ac:dyDescent="0.35">
      <c r="A16" s="33" t="s">
        <v>55</v>
      </c>
      <c r="B16" s="34">
        <f>[1]erdb!$AP$21</f>
        <v>68.201310315481066</v>
      </c>
      <c r="C16" s="34">
        <f>[1]erdb!$AP$22</f>
        <v>68.473346045974296</v>
      </c>
      <c r="D16" s="34">
        <f>[1]erdb!$AP$23</f>
        <v>68.960348841202162</v>
      </c>
      <c r="E16" s="34">
        <f>[1]erdb!$AP$24</f>
        <v>69.786329275893848</v>
      </c>
      <c r="F16" s="33"/>
      <c r="G16" s="34">
        <f>[1]itdb!$AP$21</f>
        <v>57.470792638959665</v>
      </c>
      <c r="H16" s="34">
        <f>[1]itdb!$AP$22</f>
        <v>58.23164762589181</v>
      </c>
      <c r="I16" s="34">
        <f>[1]itdb!$AP$23</f>
        <v>58.831913939602686</v>
      </c>
      <c r="J16" s="34">
        <f>[1]itdb!$AP$24</f>
        <v>59.756117667840847</v>
      </c>
    </row>
    <row r="17" spans="1:10" ht="22.95" customHeight="1" x14ac:dyDescent="0.35">
      <c r="A17" s="37" t="s">
        <v>42</v>
      </c>
      <c r="B17" s="38">
        <f>[1]erdb!$AQ$21</f>
        <v>5.868426545539152</v>
      </c>
      <c r="C17" s="38">
        <f>[1]erdb!$AQ$22</f>
        <v>5.4340778455263656</v>
      </c>
      <c r="D17" s="38">
        <f>[1]erdb!$AQ$23</f>
        <v>5.5846306683480291</v>
      </c>
      <c r="E17" s="38">
        <f>[1]erdb!$AQ$24</f>
        <v>5.3787072414049213</v>
      </c>
      <c r="F17" s="37"/>
      <c r="G17" s="38">
        <f>[1]itdb!$AQ$21</f>
        <v>9.3205576103801153</v>
      </c>
      <c r="H17" s="38">
        <f>[1]itdb!$AQ$22</f>
        <v>9.4973234314285513</v>
      </c>
      <c r="I17" s="38">
        <f>[1]itdb!$AQ$23</f>
        <v>9.8963849096594494</v>
      </c>
      <c r="J17" s="38">
        <f>[1]itdb!$AQ$24</f>
        <v>9.8606326625241341</v>
      </c>
    </row>
    <row r="18" spans="1:10" ht="22.95" customHeight="1" x14ac:dyDescent="0.35">
      <c r="A18" s="60" t="s">
        <v>18</v>
      </c>
      <c r="B18" s="34"/>
      <c r="C18" s="34"/>
      <c r="D18" s="34"/>
      <c r="E18" s="34"/>
      <c r="F18" s="33"/>
      <c r="G18" s="34"/>
      <c r="H18" s="34"/>
      <c r="I18" s="34"/>
      <c r="J18" s="34"/>
    </row>
    <row r="19" spans="1:10" ht="22.95" customHeight="1" x14ac:dyDescent="0.35">
      <c r="A19" s="37" t="s">
        <v>135</v>
      </c>
      <c r="B19" s="38">
        <f>[1]erdb!$AR$21</f>
        <v>-3.7243872964437763</v>
      </c>
      <c r="C19" s="38">
        <f>[1]erdb!$AR$22</f>
        <v>4.7458249416444387</v>
      </c>
      <c r="D19" s="38">
        <f>[1]erdb!$AR$23</f>
        <v>3.8321367582917487</v>
      </c>
      <c r="E19" s="38">
        <f>[1]erdb!$AR$24</f>
        <v>4.0753015886423993</v>
      </c>
      <c r="F19" s="37"/>
      <c r="G19" s="38">
        <f>[1]itdb!$AR$21</f>
        <v>-2.6119963799355661</v>
      </c>
      <c r="H19" s="38">
        <f>[1]itdb!$AR$22</f>
        <v>3.6899351659981816</v>
      </c>
      <c r="I19" s="38">
        <f>[1]itdb!$AR$23</f>
        <v>3.5732111905629527</v>
      </c>
      <c r="J19" s="38">
        <f>[1]itdb!$AR$24</f>
        <v>3.8323917318547451</v>
      </c>
    </row>
    <row r="20" spans="1:10" ht="22.95" customHeight="1" x14ac:dyDescent="0.35">
      <c r="A20" s="33" t="s">
        <v>56</v>
      </c>
      <c r="B20" s="34">
        <f>[1]erdb!$AW$21</f>
        <v>120.18018583421438</v>
      </c>
      <c r="C20" s="34">
        <f>[1]erdb!$AW$22</f>
        <v>121.06460464687744</v>
      </c>
      <c r="D20" s="34">
        <f>[1]erdb!$AW$23</f>
        <v>121.37324632717336</v>
      </c>
      <c r="E20" s="34">
        <f>[1]erdb!$AW$24</f>
        <v>121.32258053131564</v>
      </c>
      <c r="F20" s="33"/>
      <c r="G20" s="34">
        <f>[1]itdb!$AS$21</f>
        <v>23.842124941497651</v>
      </c>
      <c r="H20" s="34">
        <f>[1]itdb!$AS$22</f>
        <v>25.545371237285345</v>
      </c>
      <c r="I20" s="34">
        <f>[1]itdb!$AS$23</f>
        <v>26.201259232995554</v>
      </c>
      <c r="J20" s="34">
        <f>[1]itdb!$AS$24</f>
        <v>26.924521036833532</v>
      </c>
    </row>
    <row r="21" spans="1:10" ht="3.9" customHeight="1" thickBot="1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</row>
    <row r="22" spans="1:10" ht="3" customHeight="1" x14ac:dyDescent="0.2"/>
    <row r="23" spans="1:10" ht="12" customHeight="1" x14ac:dyDescent="0.2">
      <c r="A23" s="59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5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va1</vt:lpstr>
      <vt:lpstr>t1</vt:lpstr>
      <vt:lpstr>t2</vt:lpstr>
      <vt:lpstr>va2</vt:lpstr>
      <vt:lpstr>x</vt:lpstr>
      <vt:lpstr>m</vt:lpstr>
      <vt:lpstr>ul1</vt:lpstr>
      <vt:lpstr>ul2</vt:lpstr>
      <vt:lpstr>ml</vt:lpstr>
      <vt:lpstr>is</vt:lpstr>
      <vt:lpstr>ucer</vt:lpstr>
      <vt:lpstr>dbinr</vt:lpstr>
      <vt:lpstr>db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2022-04-27T14:53:13Z</cp:lastPrinted>
  <dcterms:created xsi:type="dcterms:W3CDTF">2015-09-18T10:22:16Z</dcterms:created>
  <dcterms:modified xsi:type="dcterms:W3CDTF">2022-04-27T15:29:59Z</dcterms:modified>
</cp:coreProperties>
</file>