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052" yWindow="1080" windowWidth="19632" windowHeight="14208" tabRatio="873" activeTab="28"/>
  </bookViews>
  <sheets>
    <sheet name="cov" sheetId="4" r:id="rId1"/>
    <sheet name="idx" sheetId="121" r:id="rId2"/>
    <sheet name="w" sheetId="151" r:id="rId3"/>
    <sheet name="e" sheetId="123" r:id="rId4"/>
    <sheet name="n1" sheetId="150" r:id="rId5"/>
    <sheet name="n2" sheetId="125" r:id="rId6"/>
    <sheet name="rpil" sheetId="126" r:id="rId7"/>
    <sheet name="rt1" sheetId="127" r:id="rId8"/>
    <sheet name="rt2" sheetId="128" r:id="rId9"/>
    <sheet name="rce" sheetId="129" r:id="rId10"/>
    <sheet name="rva" sheetId="130" r:id="rId11"/>
    <sheet name="rx" sheetId="131" r:id="rId12"/>
    <sheet name="rm" sheetId="132" r:id="rId13"/>
    <sheet name="rul1" sheetId="133" r:id="rId14"/>
    <sheet name="rul2" sheetId="134" r:id="rId15"/>
    <sheet name="rml" sheetId="135" r:id="rId16"/>
    <sheet name="va1" sheetId="138" r:id="rId17"/>
    <sheet name="t1" sheetId="139" r:id="rId18"/>
    <sheet name="t2" sheetId="140" r:id="rId19"/>
    <sheet name="va2" sheetId="141" r:id="rId20"/>
    <sheet name="x" sheetId="142" r:id="rId21"/>
    <sheet name="m" sheetId="143" r:id="rId22"/>
    <sheet name="ul1" sheetId="144" r:id="rId23"/>
    <sheet name="ul2" sheetId="145" r:id="rId24"/>
    <sheet name="ml" sheetId="146" r:id="rId25"/>
    <sheet name="is" sheetId="147" r:id="rId26"/>
    <sheet name="ucer" sheetId="136" r:id="rId27"/>
    <sheet name="db" sheetId="13" r:id="rId28"/>
    <sheet name="dbinr" sheetId="137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51" l="1"/>
  <c r="A57" i="151"/>
  <c r="A1" i="151"/>
  <c r="A57" i="150" l="1"/>
  <c r="A56" i="150"/>
  <c r="A1" i="150"/>
  <c r="A56" i="147"/>
  <c r="A1" i="147"/>
  <c r="A57" i="146"/>
  <c r="A56" i="146"/>
  <c r="A1" i="146"/>
  <c r="A57" i="145"/>
  <c r="A1" i="145"/>
  <c r="A57" i="144"/>
  <c r="A1" i="144"/>
  <c r="A57" i="143"/>
  <c r="A1" i="143"/>
  <c r="A57" i="142"/>
  <c r="A1" i="142"/>
  <c r="A57" i="141"/>
  <c r="A1" i="141"/>
  <c r="A20" i="140"/>
  <c r="A19" i="140"/>
  <c r="A1" i="140"/>
  <c r="A23" i="139"/>
  <c r="A22" i="139"/>
  <c r="A1" i="139"/>
  <c r="A57" i="138"/>
  <c r="A1" i="138"/>
  <c r="F3" i="137"/>
  <c r="E3" i="137"/>
  <c r="D3" i="137"/>
  <c r="C3" i="137"/>
  <c r="B3" i="137"/>
  <c r="A58" i="135"/>
  <c r="A57" i="135"/>
  <c r="A1" i="135"/>
  <c r="A58" i="134"/>
  <c r="A1" i="134"/>
  <c r="A57" i="133"/>
  <c r="A1" i="133"/>
  <c r="A57" i="132"/>
  <c r="A1" i="132"/>
  <c r="A57" i="131"/>
  <c r="A1" i="131"/>
  <c r="A57" i="130"/>
  <c r="A1" i="130"/>
  <c r="A57" i="129"/>
  <c r="A1" i="129"/>
  <c r="A25" i="128"/>
  <c r="A24" i="128"/>
  <c r="A23" i="128"/>
  <c r="A1" i="128"/>
  <c r="A22" i="127"/>
  <c r="A21" i="127"/>
  <c r="A1" i="127"/>
  <c r="A57" i="126"/>
  <c r="A1" i="126"/>
  <c r="B24" i="125"/>
  <c r="B23" i="125"/>
  <c r="G20" i="125"/>
  <c r="F20" i="125"/>
  <c r="E20" i="125"/>
  <c r="D20" i="125"/>
  <c r="C20" i="125"/>
  <c r="B20" i="125"/>
  <c r="G19" i="125"/>
  <c r="F19" i="125"/>
  <c r="E19" i="125"/>
  <c r="D19" i="125"/>
  <c r="C19" i="125"/>
  <c r="B19" i="125"/>
  <c r="G18" i="125"/>
  <c r="F18" i="125"/>
  <c r="E18" i="125"/>
  <c r="D18" i="125"/>
  <c r="C18" i="125"/>
  <c r="B18" i="125"/>
  <c r="G17" i="125"/>
  <c r="F17" i="125"/>
  <c r="E17" i="125"/>
  <c r="D17" i="125"/>
  <c r="C17" i="125"/>
  <c r="B17" i="125"/>
  <c r="G16" i="125"/>
  <c r="F16" i="125"/>
  <c r="E16" i="125"/>
  <c r="D16" i="125"/>
  <c r="C16" i="125"/>
  <c r="B16" i="125"/>
  <c r="G15" i="125"/>
  <c r="F15" i="125"/>
  <c r="E15" i="125"/>
  <c r="D15" i="125"/>
  <c r="C15" i="125"/>
  <c r="B15" i="125"/>
  <c r="G14" i="125"/>
  <c r="F14" i="125"/>
  <c r="E14" i="125"/>
  <c r="D14" i="125"/>
  <c r="C14" i="125"/>
  <c r="B14" i="125"/>
  <c r="G13" i="125"/>
  <c r="F13" i="125"/>
  <c r="E13" i="125"/>
  <c r="D13" i="125"/>
  <c r="C13" i="125"/>
  <c r="B13" i="125"/>
  <c r="G12" i="125"/>
  <c r="F12" i="125"/>
  <c r="E12" i="125"/>
  <c r="D12" i="125"/>
  <c r="C12" i="125"/>
  <c r="B12" i="125"/>
  <c r="G11" i="125"/>
  <c r="F11" i="125"/>
  <c r="E11" i="125"/>
  <c r="D11" i="125"/>
  <c r="C11" i="125"/>
  <c r="B11" i="125"/>
  <c r="G10" i="125"/>
  <c r="F10" i="125"/>
  <c r="E10" i="125"/>
  <c r="D10" i="125"/>
  <c r="C10" i="125"/>
  <c r="B10" i="125"/>
  <c r="G9" i="125"/>
  <c r="F9" i="125"/>
  <c r="E9" i="125"/>
  <c r="D9" i="125"/>
  <c r="C9" i="125"/>
  <c r="B9" i="125"/>
  <c r="G8" i="125"/>
  <c r="F8" i="125"/>
  <c r="E8" i="125"/>
  <c r="D8" i="125"/>
  <c r="C8" i="125"/>
  <c r="B8" i="125"/>
  <c r="G7" i="125"/>
  <c r="F7" i="125"/>
  <c r="E7" i="125"/>
  <c r="D7" i="125"/>
  <c r="C7" i="125"/>
  <c r="B7" i="125"/>
  <c r="G6" i="125"/>
  <c r="F6" i="125"/>
  <c r="E6" i="125"/>
  <c r="D6" i="125"/>
  <c r="C6" i="125"/>
  <c r="B6" i="125"/>
  <c r="G5" i="125"/>
  <c r="F5" i="125"/>
  <c r="E5" i="125"/>
  <c r="D5" i="125"/>
  <c r="C5" i="125"/>
  <c r="B5" i="125"/>
  <c r="G3" i="125"/>
  <c r="F3" i="125"/>
  <c r="E3" i="125"/>
  <c r="D3" i="125"/>
  <c r="C3" i="125"/>
  <c r="A1" i="125"/>
  <c r="A57" i="123"/>
  <c r="A56" i="123"/>
  <c r="A1" i="123"/>
  <c r="F31" i="121"/>
  <c r="F30" i="121"/>
  <c r="F29" i="121"/>
  <c r="F28" i="121"/>
  <c r="F27" i="121"/>
  <c r="F26" i="121"/>
  <c r="F25" i="121"/>
  <c r="F24" i="121"/>
  <c r="F23" i="121"/>
  <c r="F22" i="121"/>
  <c r="E21" i="121"/>
  <c r="F20" i="121"/>
  <c r="F19" i="121"/>
  <c r="F18" i="121"/>
  <c r="F17" i="121"/>
  <c r="F16" i="121"/>
  <c r="F15" i="121"/>
  <c r="F14" i="121"/>
  <c r="F13" i="121"/>
  <c r="F12" i="121"/>
  <c r="F11" i="121"/>
  <c r="E10" i="121"/>
  <c r="F9" i="121"/>
  <c r="F8" i="121"/>
  <c r="E7" i="121"/>
  <c r="F6" i="121"/>
  <c r="E5" i="121"/>
  <c r="F4" i="121"/>
  <c r="E3" i="121"/>
  <c r="A22" i="4" l="1"/>
  <c r="AY7" i="13"/>
  <c r="AX7" i="13"/>
  <c r="AW7" i="13"/>
  <c r="AV7" i="13"/>
  <c r="AU7" i="13"/>
  <c r="AQ7" i="13"/>
  <c r="AP7" i="13"/>
  <c r="AO7" i="13"/>
  <c r="Z7" i="13"/>
  <c r="Y7" i="13"/>
  <c r="X7" i="13"/>
  <c r="W7" i="13"/>
  <c r="AZ7" i="13"/>
  <c r="AT7" i="13"/>
  <c r="AS7" i="13"/>
  <c r="K28" i="13"/>
  <c r="J29" i="13"/>
  <c r="F28" i="13"/>
  <c r="C29" i="13"/>
  <c r="B29" i="13"/>
  <c r="H22" i="4"/>
  <c r="C28" i="13"/>
  <c r="F29" i="13"/>
  <c r="K29" i="13"/>
  <c r="B28" i="13"/>
  <c r="J28" i="13"/>
  <c r="G29" i="13"/>
  <c r="G28" i="13"/>
  <c r="L29" i="13"/>
  <c r="L28" i="13"/>
  <c r="AD21" i="13" l="1"/>
  <c r="AD13" i="13"/>
  <c r="AD20" i="13"/>
  <c r="AD12" i="13"/>
  <c r="AD19" i="13"/>
  <c r="AD11" i="13"/>
  <c r="AD18" i="13"/>
  <c r="AD10" i="13"/>
  <c r="AD25" i="13"/>
  <c r="AD17" i="13"/>
  <c r="AD24" i="13"/>
  <c r="AD16" i="13"/>
  <c r="AD23" i="13"/>
  <c r="AD15" i="13"/>
  <c r="AD22" i="13"/>
  <c r="AD14" i="13"/>
  <c r="AD28" i="13" l="1"/>
  <c r="AD29" i="13"/>
  <c r="AF4" i="13" l="1"/>
  <c r="AE4" i="13"/>
  <c r="AH4" i="13"/>
  <c r="AG4" i="13"/>
  <c r="AI4" i="13"/>
  <c r="D7" i="13"/>
  <c r="V7" i="13"/>
  <c r="AG7" i="13"/>
  <c r="AA7" i="13"/>
  <c r="AN7" i="13"/>
  <c r="AD7" i="13"/>
  <c r="AF7" i="13" l="1"/>
  <c r="I7" i="13"/>
  <c r="U7" i="13"/>
  <c r="AB7" i="13"/>
  <c r="AC7" i="13"/>
  <c r="P7" i="13"/>
  <c r="O7" i="13"/>
  <c r="AR7" i="13"/>
  <c r="AE7" i="13"/>
  <c r="AI7" i="13"/>
  <c r="AH7" i="13"/>
  <c r="AJ7" i="13"/>
  <c r="R8" i="13"/>
  <c r="AS4" i="13"/>
  <c r="AK4" i="13"/>
  <c r="X4" i="13"/>
  <c r="P4" i="13"/>
  <c r="A2" i="13"/>
  <c r="AZ4" i="13"/>
  <c r="AR4" i="13"/>
  <c r="AJ4" i="13"/>
  <c r="W4" i="13"/>
  <c r="O4" i="13"/>
  <c r="AO4" i="13"/>
  <c r="AB4" i="13"/>
  <c r="AY4" i="13"/>
  <c r="AQ4" i="13"/>
  <c r="AD4" i="13"/>
  <c r="V4" i="13"/>
  <c r="N4" i="13"/>
  <c r="AX4" i="13"/>
  <c r="AP4" i="13"/>
  <c r="AC4" i="13"/>
  <c r="U4" i="13"/>
  <c r="M4" i="13"/>
  <c r="AW4" i="13"/>
  <c r="T4" i="13"/>
  <c r="I4" i="13"/>
  <c r="AV4" i="13"/>
  <c r="AN4" i="13"/>
  <c r="AA4" i="13"/>
  <c r="S4" i="13"/>
  <c r="H4" i="13"/>
  <c r="AT4" i="13"/>
  <c r="AL4" i="13"/>
  <c r="Y4" i="13"/>
  <c r="Q4" i="13"/>
  <c r="D4" i="13"/>
  <c r="AU4" i="13"/>
  <c r="AM4" i="13"/>
  <c r="Z4" i="13"/>
  <c r="R4" i="13"/>
  <c r="E4" i="13"/>
  <c r="T7" i="13"/>
  <c r="AM7" i="13"/>
  <c r="Q7" i="13"/>
  <c r="R7" i="13"/>
  <c r="H7" i="13"/>
  <c r="AL7" i="13"/>
  <c r="N7" i="13"/>
  <c r="M7" i="13"/>
  <c r="E7" i="13"/>
  <c r="S7" i="13"/>
  <c r="AK7" i="13"/>
  <c r="B4" i="140" l="1"/>
  <c r="B3" i="139"/>
  <c r="J3" i="139" l="1"/>
  <c r="G3" i="127"/>
  <c r="J4" i="140"/>
  <c r="G3" i="128"/>
  <c r="F3" i="139" l="1"/>
  <c r="B3" i="128"/>
  <c r="B3" i="127"/>
  <c r="F4" i="140"/>
  <c r="H8" i="127" l="1"/>
  <c r="H15" i="127"/>
  <c r="J10" i="139"/>
  <c r="K18" i="139"/>
  <c r="I10" i="128"/>
  <c r="J9" i="139"/>
  <c r="H14" i="127"/>
  <c r="H9" i="127"/>
  <c r="G13" i="128"/>
  <c r="I16" i="127"/>
  <c r="K11" i="139"/>
  <c r="J17" i="127"/>
  <c r="L12" i="139"/>
  <c r="G17" i="127"/>
  <c r="I10" i="127"/>
  <c r="G12" i="127"/>
  <c r="J19" i="139"/>
  <c r="H11" i="128"/>
  <c r="I18" i="127"/>
  <c r="K13" i="139"/>
  <c r="K19" i="139"/>
  <c r="I11" i="128"/>
  <c r="J8" i="140"/>
  <c r="H13" i="128"/>
  <c r="L9" i="140"/>
  <c r="J14" i="128"/>
  <c r="H11" i="127"/>
  <c r="J6" i="139"/>
  <c r="G16" i="127"/>
  <c r="J7" i="139"/>
  <c r="H12" i="127"/>
  <c r="L13" i="139"/>
  <c r="J18" i="127"/>
  <c r="I8" i="128"/>
  <c r="K16" i="139"/>
  <c r="I8" i="127"/>
  <c r="G19" i="128"/>
  <c r="L16" i="140"/>
  <c r="K14" i="140"/>
  <c r="I19" i="128"/>
  <c r="J9" i="128"/>
  <c r="L17" i="139"/>
  <c r="I15" i="127"/>
  <c r="K10" i="139"/>
  <c r="I11" i="127"/>
  <c r="K6" i="139"/>
  <c r="K17" i="139"/>
  <c r="I9" i="128"/>
  <c r="G16" i="128"/>
  <c r="I7" i="127"/>
  <c r="H15" i="128"/>
  <c r="J10" i="140"/>
  <c r="J16" i="128"/>
  <c r="L11" i="140"/>
  <c r="K12" i="140"/>
  <c r="I17" i="128"/>
  <c r="L15" i="139"/>
  <c r="J7" i="128"/>
  <c r="G7" i="128"/>
  <c r="J17" i="139"/>
  <c r="H9" i="128"/>
  <c r="G9" i="128"/>
  <c r="G10" i="127"/>
  <c r="L18" i="139"/>
  <c r="J10" i="128"/>
  <c r="K16" i="140"/>
  <c r="I9" i="127"/>
  <c r="H8" i="128"/>
  <c r="J16" i="139"/>
  <c r="L14" i="140"/>
  <c r="J19" i="128"/>
  <c r="G14" i="128"/>
  <c r="L19" i="139"/>
  <c r="J11" i="128"/>
  <c r="J7" i="127"/>
  <c r="I15" i="128"/>
  <c r="K10" i="140"/>
  <c r="G10" i="128"/>
  <c r="J16" i="127"/>
  <c r="L11" i="139"/>
  <c r="L12" i="140"/>
  <c r="J17" i="128"/>
  <c r="J12" i="139"/>
  <c r="H17" i="127"/>
  <c r="H10" i="127"/>
  <c r="J8" i="128"/>
  <c r="L16" i="139"/>
  <c r="J8" i="127"/>
  <c r="G18" i="127"/>
  <c r="J9" i="140"/>
  <c r="H14" i="128"/>
  <c r="K11" i="140"/>
  <c r="I16" i="128"/>
  <c r="J16" i="140"/>
  <c r="G20" i="128"/>
  <c r="G15" i="128"/>
  <c r="G16" i="140"/>
  <c r="J14" i="140"/>
  <c r="H19" i="128"/>
  <c r="I12" i="127"/>
  <c r="K7" i="139"/>
  <c r="I14" i="127"/>
  <c r="K9" i="139"/>
  <c r="K8" i="140"/>
  <c r="I13" i="128"/>
  <c r="H16" i="127"/>
  <c r="J11" i="139"/>
  <c r="J10" i="127"/>
  <c r="G17" i="128"/>
  <c r="H7" i="127"/>
  <c r="K15" i="139"/>
  <c r="I7" i="128"/>
  <c r="J20" i="128"/>
  <c r="L15" i="140"/>
  <c r="G15" i="127"/>
  <c r="F16" i="140"/>
  <c r="I20" i="128"/>
  <c r="K15" i="140"/>
  <c r="J15" i="127"/>
  <c r="L10" i="139"/>
  <c r="J9" i="127"/>
  <c r="L8" i="140"/>
  <c r="J13" i="128"/>
  <c r="G11" i="128"/>
  <c r="K9" i="140"/>
  <c r="I14" i="128"/>
  <c r="G9" i="127"/>
  <c r="J12" i="127"/>
  <c r="L7" i="139"/>
  <c r="G11" i="127"/>
  <c r="I17" i="127"/>
  <c r="K12" i="139"/>
  <c r="J15" i="139"/>
  <c r="H7" i="128"/>
  <c r="J12" i="140"/>
  <c r="H17" i="128"/>
  <c r="J13" i="139"/>
  <c r="H18" i="127"/>
  <c r="G8" i="128"/>
  <c r="G8" i="127"/>
  <c r="H20" i="128"/>
  <c r="J15" i="140"/>
  <c r="J11" i="127"/>
  <c r="L6" i="139"/>
  <c r="J11" i="140"/>
  <c r="H16" i="128"/>
  <c r="L9" i="139"/>
  <c r="J14" i="127"/>
  <c r="G14" i="127"/>
  <c r="J18" i="139"/>
  <c r="H10" i="128"/>
  <c r="J15" i="128"/>
  <c r="L10" i="140"/>
  <c r="G7" i="127"/>
  <c r="G16" i="139" l="1"/>
  <c r="D8" i="128"/>
  <c r="I6" i="127"/>
  <c r="C17" i="128"/>
  <c r="F12" i="140"/>
  <c r="D9" i="127"/>
  <c r="B12" i="127"/>
  <c r="B16" i="128"/>
  <c r="C7" i="127"/>
  <c r="C8" i="128"/>
  <c r="F16" i="139"/>
  <c r="G7" i="139"/>
  <c r="D12" i="127"/>
  <c r="B13" i="128"/>
  <c r="B11" i="128"/>
  <c r="B14" i="127"/>
  <c r="H13" i="139"/>
  <c r="E18" i="127"/>
  <c r="G6" i="127"/>
  <c r="C8" i="127"/>
  <c r="G13" i="139"/>
  <c r="D18" i="127"/>
  <c r="C10" i="127"/>
  <c r="D10" i="128"/>
  <c r="G18" i="139"/>
  <c r="B9" i="127"/>
  <c r="C11" i="128"/>
  <c r="F19" i="139"/>
  <c r="E19" i="128"/>
  <c r="H14" i="140"/>
  <c r="B7" i="128"/>
  <c r="F13" i="139"/>
  <c r="C18" i="127"/>
  <c r="G11" i="139"/>
  <c r="D16" i="127"/>
  <c r="B15" i="128"/>
  <c r="E16" i="127"/>
  <c r="H11" i="139"/>
  <c r="H7" i="139"/>
  <c r="E12" i="127"/>
  <c r="G15" i="140"/>
  <c r="H16" i="140"/>
  <c r="B8" i="127"/>
  <c r="C9" i="128"/>
  <c r="F17" i="139"/>
  <c r="G6" i="139"/>
  <c r="D11" i="127"/>
  <c r="D13" i="128"/>
  <c r="G8" i="140"/>
  <c r="D19" i="128"/>
  <c r="G14" i="140"/>
  <c r="H12" i="139"/>
  <c r="E17" i="127"/>
  <c r="H15" i="140"/>
  <c r="E10" i="127"/>
  <c r="H19" i="139"/>
  <c r="E11" i="128"/>
  <c r="C13" i="128"/>
  <c r="F8" i="140"/>
  <c r="E11" i="127"/>
  <c r="H6" i="139"/>
  <c r="B8" i="128"/>
  <c r="F7" i="139"/>
  <c r="C12" i="127"/>
  <c r="F9" i="140"/>
  <c r="C14" i="128"/>
  <c r="D15" i="128"/>
  <c r="G10" i="140"/>
  <c r="H9" i="139"/>
  <c r="E14" i="127"/>
  <c r="B11" i="127"/>
  <c r="B10" i="128"/>
  <c r="B17" i="127"/>
  <c r="F15" i="140"/>
  <c r="E14" i="128"/>
  <c r="H9" i="140"/>
  <c r="E8" i="127"/>
  <c r="E8" i="128"/>
  <c r="H16" i="139"/>
  <c r="C7" i="128"/>
  <c r="F15" i="139"/>
  <c r="H6" i="127"/>
  <c r="F6" i="139"/>
  <c r="C11" i="127"/>
  <c r="D9" i="128"/>
  <c r="G17" i="139"/>
  <c r="B18" i="127"/>
  <c r="H10" i="140"/>
  <c r="E15" i="128"/>
  <c r="D7" i="127"/>
  <c r="F9" i="139"/>
  <c r="C14" i="127"/>
  <c r="D15" i="127"/>
  <c r="G10" i="139"/>
  <c r="F10" i="139"/>
  <c r="C15" i="127"/>
  <c r="B19" i="128"/>
  <c r="H12" i="140"/>
  <c r="E17" i="128"/>
  <c r="D7" i="128"/>
  <c r="G15" i="139"/>
  <c r="J6" i="127"/>
  <c r="B9" i="128"/>
  <c r="B14" i="128"/>
  <c r="G9" i="139"/>
  <c r="D14" i="127"/>
  <c r="H8" i="140"/>
  <c r="E13" i="128"/>
  <c r="B17" i="128"/>
  <c r="C9" i="127"/>
  <c r="C16" i="128"/>
  <c r="F11" i="140"/>
  <c r="D11" i="128"/>
  <c r="G19" i="139"/>
  <c r="E15" i="127"/>
  <c r="H10" i="139"/>
  <c r="E9" i="127"/>
  <c r="E16" i="128"/>
  <c r="H11" i="140"/>
  <c r="G12" i="139"/>
  <c r="D17" i="127"/>
  <c r="B16" i="127"/>
  <c r="D8" i="127"/>
  <c r="F12" i="139"/>
  <c r="C17" i="127"/>
  <c r="D14" i="128"/>
  <c r="G9" i="140"/>
  <c r="E7" i="127"/>
  <c r="B10" i="127"/>
  <c r="C10" i="128"/>
  <c r="F18" i="139"/>
  <c r="C15" i="128"/>
  <c r="F10" i="140"/>
  <c r="D10" i="127"/>
  <c r="E10" i="128"/>
  <c r="H18" i="139"/>
  <c r="B7" i="127"/>
  <c r="F14" i="140"/>
  <c r="C19" i="128"/>
  <c r="H15" i="139"/>
  <c r="E7" i="128"/>
  <c r="F11" i="139"/>
  <c r="C16" i="127"/>
  <c r="H17" i="139"/>
  <c r="E9" i="128"/>
  <c r="B15" i="127"/>
  <c r="A11" i="137" l="1"/>
  <c r="C6" i="127"/>
  <c r="A18" i="137"/>
  <c r="J5" i="127"/>
  <c r="J5" i="128"/>
  <c r="L5" i="139"/>
  <c r="L6" i="140"/>
  <c r="A8" i="137"/>
  <c r="A9" i="137"/>
  <c r="A16" i="137"/>
  <c r="E5" i="128"/>
  <c r="H6" i="140"/>
  <c r="E5" i="127"/>
  <c r="H5" i="139"/>
  <c r="A22" i="137"/>
  <c r="D17" i="128"/>
  <c r="G12" i="140"/>
  <c r="E20" i="128"/>
  <c r="J6" i="140"/>
  <c r="H5" i="127"/>
  <c r="J5" i="139"/>
  <c r="H5" i="128"/>
  <c r="B6" i="127"/>
  <c r="C20" i="128"/>
  <c r="E6" i="127"/>
  <c r="A14" i="137"/>
  <c r="A17" i="137"/>
  <c r="A15" i="137"/>
  <c r="C5" i="128"/>
  <c r="F6" i="140"/>
  <c r="A20" i="137"/>
  <c r="C5" i="127"/>
  <c r="F5" i="139"/>
  <c r="D20" i="128"/>
  <c r="D6" i="127"/>
  <c r="D5" i="128"/>
  <c r="G6" i="140"/>
  <c r="D5" i="127"/>
  <c r="G5" i="139"/>
  <c r="A21" i="137"/>
  <c r="G5" i="127"/>
  <c r="G5" i="128"/>
  <c r="A10" i="137"/>
  <c r="B20" i="128"/>
  <c r="A12" i="137"/>
  <c r="A13" i="137"/>
  <c r="K6" i="140"/>
  <c r="I5" i="127"/>
  <c r="K5" i="139"/>
  <c r="I5" i="128"/>
  <c r="A19" i="137"/>
  <c r="B5" i="128"/>
  <c r="B5" i="127"/>
  <c r="D16" i="128"/>
  <c r="G11" i="140"/>
  <c r="AL23" i="13" l="1"/>
  <c r="C17" i="139" s="1"/>
  <c r="AG23" i="13"/>
  <c r="AX25" i="13"/>
  <c r="X25" i="13"/>
  <c r="S25" i="13"/>
  <c r="N25" i="13"/>
  <c r="AI24" i="13"/>
  <c r="AN24" i="13"/>
  <c r="D19" i="139" s="1"/>
  <c r="AU24" i="13"/>
  <c r="AQ23" i="13"/>
  <c r="C12" i="140" s="1"/>
  <c r="AK23" i="13"/>
  <c r="C16" i="139" s="1"/>
  <c r="AF23" i="13"/>
  <c r="Z23" i="13"/>
  <c r="P23" i="13"/>
  <c r="U23" i="13"/>
  <c r="C12" i="139" s="1"/>
  <c r="A23" i="13"/>
  <c r="R22" i="13"/>
  <c r="B9" i="139" s="1"/>
  <c r="M22" i="13"/>
  <c r="W22" i="13"/>
  <c r="AR21" i="13"/>
  <c r="AH21" i="13"/>
  <c r="AM21" i="13"/>
  <c r="E21" i="13"/>
  <c r="H21" i="13"/>
  <c r="AC20" i="13"/>
  <c r="AO20" i="13"/>
  <c r="AE20" i="13"/>
  <c r="AJ20" i="13"/>
  <c r="T20" i="13"/>
  <c r="Y20" i="13"/>
  <c r="O20" i="13"/>
  <c r="AV19" i="13"/>
  <c r="AP18" i="13"/>
  <c r="AB18" i="13"/>
  <c r="AA18" i="13"/>
  <c r="AG18" i="13"/>
  <c r="AL18" i="13"/>
  <c r="Q18" i="13"/>
  <c r="V18" i="13"/>
  <c r="D18" i="13"/>
  <c r="I18" i="13"/>
  <c r="AX17" i="13"/>
  <c r="X17" i="13"/>
  <c r="S17" i="13"/>
  <c r="N17" i="13"/>
  <c r="AI16" i="13"/>
  <c r="AN16" i="13"/>
  <c r="AU16" i="13"/>
  <c r="AQ15" i="13"/>
  <c r="AF15" i="13"/>
  <c r="AK15" i="13"/>
  <c r="U15" i="13"/>
  <c r="Z15" i="13"/>
  <c r="P15" i="13"/>
  <c r="A15" i="13"/>
  <c r="R14" i="13"/>
  <c r="W14" i="13"/>
  <c r="M14" i="13"/>
  <c r="AR13" i="13"/>
  <c r="AM13" i="13"/>
  <c r="AH13" i="13"/>
  <c r="E13" i="13"/>
  <c r="H13" i="13"/>
  <c r="AO12" i="13"/>
  <c r="AC12" i="13"/>
  <c r="AE12" i="13"/>
  <c r="AJ12" i="13"/>
  <c r="T12" i="13"/>
  <c r="O12" i="13"/>
  <c r="Y12" i="13"/>
  <c r="AV11" i="13"/>
  <c r="AP10" i="13"/>
  <c r="AB10" i="13"/>
  <c r="AA10" i="13"/>
  <c r="AG10" i="13"/>
  <c r="AL10" i="13"/>
  <c r="Q10" i="13"/>
  <c r="V10" i="13"/>
  <c r="I10" i="13"/>
  <c r="D10" i="13"/>
  <c r="Y25" i="13"/>
  <c r="O25" i="13"/>
  <c r="T25" i="13"/>
  <c r="I23" i="13"/>
  <c r="C7" i="139" s="1"/>
  <c r="D23" i="13"/>
  <c r="A20" i="13"/>
  <c r="AM18" i="13"/>
  <c r="AH18" i="13"/>
  <c r="Y17" i="13"/>
  <c r="O17" i="13"/>
  <c r="T17" i="13"/>
  <c r="AL15" i="13"/>
  <c r="AG15" i="13"/>
  <c r="AX14" i="13"/>
  <c r="M25" i="13"/>
  <c r="R25" i="13"/>
  <c r="W25" i="13"/>
  <c r="AR24" i="13"/>
  <c r="D14" i="140" s="1"/>
  <c r="AM24" i="13"/>
  <c r="D18" i="139" s="1"/>
  <c r="AH24" i="13"/>
  <c r="H24" i="13"/>
  <c r="D6" i="139" s="1"/>
  <c r="E24" i="13"/>
  <c r="AC23" i="13"/>
  <c r="C8" i="140" s="1"/>
  <c r="AO23" i="13"/>
  <c r="C10" i="140" s="1"/>
  <c r="AJ23" i="13"/>
  <c r="C15" i="139" s="1"/>
  <c r="AE23" i="13"/>
  <c r="T23" i="13"/>
  <c r="C11" i="139" s="1"/>
  <c r="O23" i="13"/>
  <c r="Y23" i="13"/>
  <c r="AV22" i="13"/>
  <c r="AA21" i="13"/>
  <c r="AP21" i="13"/>
  <c r="AB21" i="13"/>
  <c r="AL21" i="13"/>
  <c r="AG21" i="13"/>
  <c r="Q21" i="13"/>
  <c r="V21" i="13"/>
  <c r="I21" i="13"/>
  <c r="D21" i="13"/>
  <c r="AX20" i="13"/>
  <c r="S20" i="13"/>
  <c r="X20" i="13"/>
  <c r="N20" i="13"/>
  <c r="AI19" i="13"/>
  <c r="AN19" i="13"/>
  <c r="AU19" i="13"/>
  <c r="AQ18" i="13"/>
  <c r="AK18" i="13"/>
  <c r="AF18" i="13"/>
  <c r="U18" i="13"/>
  <c r="Z18" i="13"/>
  <c r="P18" i="13"/>
  <c r="A18" i="13"/>
  <c r="W17" i="13"/>
  <c r="R17" i="13"/>
  <c r="M17" i="13"/>
  <c r="AR16" i="13"/>
  <c r="AH16" i="13"/>
  <c r="AM16" i="13"/>
  <c r="H16" i="13"/>
  <c r="E16" i="13"/>
  <c r="AC15" i="13"/>
  <c r="AO15" i="13"/>
  <c r="AE15" i="13"/>
  <c r="AJ15" i="13"/>
  <c r="Y15" i="13"/>
  <c r="O15" i="13"/>
  <c r="T15" i="13"/>
  <c r="AV14" i="13"/>
  <c r="AP13" i="13"/>
  <c r="AB13" i="13"/>
  <c r="AA13" i="13"/>
  <c r="AG13" i="13"/>
  <c r="AL13" i="13"/>
  <c r="Q13" i="13"/>
  <c r="V13" i="13"/>
  <c r="I13" i="13"/>
  <c r="D13" i="13"/>
  <c r="AX12" i="13"/>
  <c r="N12" i="13"/>
  <c r="X12" i="13"/>
  <c r="S12" i="13"/>
  <c r="AI11" i="13"/>
  <c r="AN11" i="13"/>
  <c r="AU11" i="13"/>
  <c r="AQ10" i="13"/>
  <c r="AK10" i="13"/>
  <c r="AF10" i="13"/>
  <c r="U10" i="13"/>
  <c r="Z10" i="13"/>
  <c r="P10" i="13"/>
  <c r="A10" i="13"/>
  <c r="X22" i="13"/>
  <c r="S22" i="13"/>
  <c r="B10" i="139" s="1"/>
  <c r="N22" i="13"/>
  <c r="AQ20" i="13"/>
  <c r="AO17" i="13"/>
  <c r="AC17" i="13"/>
  <c r="Q15" i="13"/>
  <c r="V15" i="13"/>
  <c r="Z12" i="13"/>
  <c r="P12" i="13"/>
  <c r="U12" i="13"/>
  <c r="AV25" i="13"/>
  <c r="AB24" i="13"/>
  <c r="D9" i="140" s="1"/>
  <c r="AA24" i="13"/>
  <c r="AP24" i="13"/>
  <c r="D11" i="140" s="1"/>
  <c r="AL24" i="13"/>
  <c r="D17" i="139" s="1"/>
  <c r="AG24" i="13"/>
  <c r="V24" i="13"/>
  <c r="D13" i="139" s="1"/>
  <c r="Q24" i="13"/>
  <c r="I24" i="13"/>
  <c r="D7" i="139" s="1"/>
  <c r="D24" i="13"/>
  <c r="AX23" i="13"/>
  <c r="S23" i="13"/>
  <c r="C10" i="139" s="1"/>
  <c r="X23" i="13"/>
  <c r="N23" i="13"/>
  <c r="AN22" i="13"/>
  <c r="B19" i="139" s="1"/>
  <c r="AI22" i="13"/>
  <c r="AU22" i="13"/>
  <c r="AQ21" i="13"/>
  <c r="AF21" i="13"/>
  <c r="AK21" i="13"/>
  <c r="U21" i="13"/>
  <c r="P21" i="13"/>
  <c r="Z21" i="13"/>
  <c r="A21" i="13"/>
  <c r="W20" i="13"/>
  <c r="M20" i="13"/>
  <c r="R20" i="13"/>
  <c r="AR19" i="13"/>
  <c r="AH19" i="13"/>
  <c r="AM19" i="13"/>
  <c r="H19" i="13"/>
  <c r="E19" i="13"/>
  <c r="AO18" i="13"/>
  <c r="AC18" i="13"/>
  <c r="AJ18" i="13"/>
  <c r="AE18" i="13"/>
  <c r="T18" i="13"/>
  <c r="O18" i="13"/>
  <c r="Y18" i="13"/>
  <c r="AV17" i="13"/>
  <c r="AB16" i="13"/>
  <c r="AA16" i="13"/>
  <c r="AP16" i="13"/>
  <c r="AG16" i="13"/>
  <c r="AL16" i="13"/>
  <c r="Q16" i="13"/>
  <c r="V16" i="13"/>
  <c r="D16" i="13"/>
  <c r="I16" i="13"/>
  <c r="AX15" i="13"/>
  <c r="S15" i="13"/>
  <c r="N15" i="13"/>
  <c r="X15" i="13"/>
  <c r="AN14" i="13"/>
  <c r="AI14" i="13"/>
  <c r="AU14" i="13"/>
  <c r="AQ13" i="13"/>
  <c r="AF13" i="13"/>
  <c r="AK13" i="13"/>
  <c r="U13" i="13"/>
  <c r="P13" i="13"/>
  <c r="Z13" i="13"/>
  <c r="A13" i="13"/>
  <c r="M12" i="13"/>
  <c r="R12" i="13"/>
  <c r="W12" i="13"/>
  <c r="AR11" i="13"/>
  <c r="AM11" i="13"/>
  <c r="AH11" i="13"/>
  <c r="E11" i="13"/>
  <c r="H11" i="13"/>
  <c r="AO10" i="13"/>
  <c r="AC10" i="13"/>
  <c r="AJ10" i="13"/>
  <c r="AE10" i="13"/>
  <c r="Y10" i="13"/>
  <c r="O10" i="13"/>
  <c r="T10" i="13"/>
  <c r="AJ25" i="13"/>
  <c r="AE25" i="13"/>
  <c r="U20" i="13"/>
  <c r="P20" i="13"/>
  <c r="Z20" i="13"/>
  <c r="R19" i="13"/>
  <c r="W19" i="13"/>
  <c r="M19" i="13"/>
  <c r="AJ17" i="13"/>
  <c r="AE17" i="13"/>
  <c r="AV16" i="13"/>
  <c r="N14" i="13"/>
  <c r="X14" i="13"/>
  <c r="S14" i="13"/>
  <c r="AU13" i="13"/>
  <c r="AH10" i="13"/>
  <c r="AM10" i="13"/>
  <c r="AN25" i="13"/>
  <c r="AI25" i="13"/>
  <c r="AU25" i="13"/>
  <c r="AQ24" i="13"/>
  <c r="D12" i="140" s="1"/>
  <c r="AK24" i="13"/>
  <c r="D16" i="139" s="1"/>
  <c r="AF24" i="13"/>
  <c r="P24" i="13"/>
  <c r="Z24" i="13"/>
  <c r="U24" i="13"/>
  <c r="D12" i="139" s="1"/>
  <c r="A24" i="13"/>
  <c r="W23" i="13"/>
  <c r="R23" i="13"/>
  <c r="C9" i="139" s="1"/>
  <c r="M23" i="13"/>
  <c r="AR22" i="13"/>
  <c r="B14" i="140" s="1"/>
  <c r="AH22" i="13"/>
  <c r="AM22" i="13"/>
  <c r="B18" i="139" s="1"/>
  <c r="E22" i="13"/>
  <c r="H22" i="13"/>
  <c r="B6" i="139" s="1"/>
  <c r="AC21" i="13"/>
  <c r="AO21" i="13"/>
  <c r="AJ21" i="13"/>
  <c r="AE21" i="13"/>
  <c r="Y21" i="13"/>
  <c r="T21" i="13"/>
  <c r="O21" i="13"/>
  <c r="AV20" i="13"/>
  <c r="AP19" i="13"/>
  <c r="AB19" i="13"/>
  <c r="AA19" i="13"/>
  <c r="AL19" i="13"/>
  <c r="AG19" i="13"/>
  <c r="Q19" i="13"/>
  <c r="V19" i="13"/>
  <c r="D19" i="13"/>
  <c r="I19" i="13"/>
  <c r="AX18" i="13"/>
  <c r="X18" i="13"/>
  <c r="S18" i="13"/>
  <c r="N18" i="13"/>
  <c r="AN17" i="13"/>
  <c r="AI17" i="13"/>
  <c r="AU17" i="13"/>
  <c r="AQ16" i="13"/>
  <c r="AK16" i="13"/>
  <c r="AF16" i="13"/>
  <c r="U16" i="13"/>
  <c r="Z16" i="13"/>
  <c r="P16" i="13"/>
  <c r="A16" i="13"/>
  <c r="R15" i="13"/>
  <c r="M15" i="13"/>
  <c r="W15" i="13"/>
  <c r="AR14" i="13"/>
  <c r="AM14" i="13"/>
  <c r="AH14" i="13"/>
  <c r="H14" i="13"/>
  <c r="E14" i="13"/>
  <c r="AC13" i="13"/>
  <c r="AO13" i="13"/>
  <c r="AE13" i="13"/>
  <c r="AJ13" i="13"/>
  <c r="T13" i="13"/>
  <c r="Y13" i="13"/>
  <c r="O13" i="13"/>
  <c r="AV12" i="13"/>
  <c r="AB11" i="13"/>
  <c r="AA11" i="13"/>
  <c r="AP11" i="13"/>
  <c r="AL11" i="13"/>
  <c r="AG11" i="13"/>
  <c r="V11" i="13"/>
  <c r="Q11" i="13"/>
  <c r="D11" i="13"/>
  <c r="I11" i="13"/>
  <c r="AX10" i="13"/>
  <c r="S10" i="13"/>
  <c r="N10" i="13"/>
  <c r="X10" i="13"/>
  <c r="AB23" i="13"/>
  <c r="C9" i="140" s="1"/>
  <c r="AP23" i="13"/>
  <c r="C11" i="140" s="1"/>
  <c r="AA23" i="13"/>
  <c r="AR25" i="13"/>
  <c r="AM25" i="13"/>
  <c r="AH25" i="13"/>
  <c r="H25" i="13"/>
  <c r="E25" i="13"/>
  <c r="AO24" i="13"/>
  <c r="D10" i="140" s="1"/>
  <c r="AC24" i="13"/>
  <c r="D8" i="140" s="1"/>
  <c r="AE24" i="13"/>
  <c r="AJ24" i="13"/>
  <c r="D15" i="139" s="1"/>
  <c r="Y24" i="13"/>
  <c r="T24" i="13"/>
  <c r="D11" i="139" s="1"/>
  <c r="O24" i="13"/>
  <c r="AV23" i="13"/>
  <c r="AA22" i="13"/>
  <c r="AB22" i="13"/>
  <c r="B9" i="140" s="1"/>
  <c r="AP22" i="13"/>
  <c r="B11" i="140" s="1"/>
  <c r="AL22" i="13"/>
  <c r="B17" i="139" s="1"/>
  <c r="AG22" i="13"/>
  <c r="Q22" i="13"/>
  <c r="V22" i="13"/>
  <c r="B13" i="139" s="1"/>
  <c r="I22" i="13"/>
  <c r="B7" i="139" s="1"/>
  <c r="D22" i="13"/>
  <c r="AX21" i="13"/>
  <c r="X21" i="13"/>
  <c r="N21" i="13"/>
  <c r="S21" i="13"/>
  <c r="AI20" i="13"/>
  <c r="AN20" i="13"/>
  <c r="AU20" i="13"/>
  <c r="AQ19" i="13"/>
  <c r="AF19" i="13"/>
  <c r="AK19" i="13"/>
  <c r="P19" i="13"/>
  <c r="Z19" i="13"/>
  <c r="U19" i="13"/>
  <c r="A19" i="13"/>
  <c r="M18" i="13"/>
  <c r="R18" i="13"/>
  <c r="W18" i="13"/>
  <c r="AR17" i="13"/>
  <c r="AM17" i="13"/>
  <c r="AH17" i="13"/>
  <c r="E17" i="13"/>
  <c r="H17" i="13"/>
  <c r="AC16" i="13"/>
  <c r="AO16" i="13"/>
  <c r="AE16" i="13"/>
  <c r="AJ16" i="13"/>
  <c r="O16" i="13"/>
  <c r="Y16" i="13"/>
  <c r="T16" i="13"/>
  <c r="AV15" i="13"/>
  <c r="AB14" i="13"/>
  <c r="AA14" i="13"/>
  <c r="AP14" i="13"/>
  <c r="AL14" i="13"/>
  <c r="AG14" i="13"/>
  <c r="Q14" i="13"/>
  <c r="V14" i="13"/>
  <c r="I14" i="13"/>
  <c r="D14" i="13"/>
  <c r="AX13" i="13"/>
  <c r="X13" i="13"/>
  <c r="S13" i="13"/>
  <c r="N13" i="13"/>
  <c r="AN12" i="13"/>
  <c r="AI12" i="13"/>
  <c r="AU12" i="13"/>
  <c r="AQ11" i="13"/>
  <c r="AK11" i="13"/>
  <c r="AF11" i="13"/>
  <c r="Z11" i="13"/>
  <c r="P11" i="13"/>
  <c r="U11" i="13"/>
  <c r="A11" i="13"/>
  <c r="W10" i="13"/>
  <c r="M10" i="13"/>
  <c r="R10" i="13"/>
  <c r="V23" i="13"/>
  <c r="C13" i="139" s="1"/>
  <c r="Q23" i="13"/>
  <c r="AI21" i="13"/>
  <c r="AN21" i="13"/>
  <c r="AF20" i="13"/>
  <c r="AK20" i="13"/>
  <c r="AR18" i="13"/>
  <c r="E18" i="13"/>
  <c r="H18" i="13"/>
  <c r="D15" i="13"/>
  <c r="I15" i="13"/>
  <c r="AQ12" i="13"/>
  <c r="R11" i="13"/>
  <c r="W11" i="13"/>
  <c r="M11" i="13"/>
  <c r="H10" i="13"/>
  <c r="E10" i="13"/>
  <c r="AB25" i="13"/>
  <c r="AA25" i="13"/>
  <c r="AP25" i="13"/>
  <c r="AG25" i="13"/>
  <c r="AL25" i="13"/>
  <c r="V25" i="13"/>
  <c r="Q25" i="13"/>
  <c r="D25" i="13"/>
  <c r="I25" i="13"/>
  <c r="AX24" i="13"/>
  <c r="N24" i="13"/>
  <c r="X24" i="13"/>
  <c r="S24" i="13"/>
  <c r="D10" i="139" s="1"/>
  <c r="AN23" i="13"/>
  <c r="C19" i="139" s="1"/>
  <c r="AI23" i="13"/>
  <c r="AU23" i="13"/>
  <c r="AQ22" i="13"/>
  <c r="B12" i="140" s="1"/>
  <c r="AF22" i="13"/>
  <c r="AK22" i="13"/>
  <c r="B16" i="139" s="1"/>
  <c r="Z22" i="13"/>
  <c r="U22" i="13"/>
  <c r="B12" i="139" s="1"/>
  <c r="P22" i="13"/>
  <c r="A22" i="13"/>
  <c r="M21" i="13"/>
  <c r="W21" i="13"/>
  <c r="R21" i="13"/>
  <c r="AR20" i="13"/>
  <c r="AM20" i="13"/>
  <c r="AH20" i="13"/>
  <c r="E20" i="13"/>
  <c r="H20" i="13"/>
  <c r="AC19" i="13"/>
  <c r="AO19" i="13"/>
  <c r="AE19" i="13"/>
  <c r="AJ19" i="13"/>
  <c r="Y19" i="13"/>
  <c r="T19" i="13"/>
  <c r="O19" i="13"/>
  <c r="AV18" i="13"/>
  <c r="AP17" i="13"/>
  <c r="AB17" i="13"/>
  <c r="AA17" i="13"/>
  <c r="AG17" i="13"/>
  <c r="AL17" i="13"/>
  <c r="Q17" i="13"/>
  <c r="V17" i="13"/>
  <c r="D17" i="13"/>
  <c r="I17" i="13"/>
  <c r="AX16" i="13"/>
  <c r="N16" i="13"/>
  <c r="X16" i="13"/>
  <c r="S16" i="13"/>
  <c r="AN15" i="13"/>
  <c r="AI15" i="13"/>
  <c r="AU15" i="13"/>
  <c r="AQ14" i="13"/>
  <c r="AK14" i="13"/>
  <c r="AF14" i="13"/>
  <c r="U14" i="13"/>
  <c r="P14" i="13"/>
  <c r="Z14" i="13"/>
  <c r="A14" i="13"/>
  <c r="M13" i="13"/>
  <c r="R13" i="13"/>
  <c r="W13" i="13"/>
  <c r="AR12" i="13"/>
  <c r="AM12" i="13"/>
  <c r="AH12" i="13"/>
  <c r="E12" i="13"/>
  <c r="H12" i="13"/>
  <c r="AC11" i="13"/>
  <c r="AO11" i="13"/>
  <c r="AJ11" i="13"/>
  <c r="AE11" i="13"/>
  <c r="T11" i="13"/>
  <c r="O11" i="13"/>
  <c r="Y11" i="13"/>
  <c r="AV10" i="13"/>
  <c r="AC25" i="13"/>
  <c r="AO25" i="13"/>
  <c r="AV24" i="13"/>
  <c r="AX22" i="13"/>
  <c r="AU21" i="13"/>
  <c r="AP15" i="13"/>
  <c r="AA15" i="13"/>
  <c r="AB15" i="13"/>
  <c r="AN13" i="13"/>
  <c r="AI13" i="13"/>
  <c r="AF12" i="13"/>
  <c r="AK12" i="13"/>
  <c r="A12" i="13"/>
  <c r="AR10" i="13"/>
  <c r="AQ25" i="13"/>
  <c r="AK25" i="13"/>
  <c r="AF25" i="13"/>
  <c r="U25" i="13"/>
  <c r="P25" i="13"/>
  <c r="Z25" i="13"/>
  <c r="A25" i="13"/>
  <c r="R24" i="13"/>
  <c r="D9" i="139" s="1"/>
  <c r="W24" i="13"/>
  <c r="M24" i="13"/>
  <c r="AR23" i="13"/>
  <c r="C14" i="140" s="1"/>
  <c r="AM23" i="13"/>
  <c r="C18" i="139" s="1"/>
  <c r="AH23" i="13"/>
  <c r="H23" i="13"/>
  <c r="C6" i="139" s="1"/>
  <c r="E23" i="13"/>
  <c r="AO22" i="13"/>
  <c r="B10" i="140" s="1"/>
  <c r="AC22" i="13"/>
  <c r="B8" i="140" s="1"/>
  <c r="AE22" i="13"/>
  <c r="AJ22" i="13"/>
  <c r="B15" i="139" s="1"/>
  <c r="Y22" i="13"/>
  <c r="O22" i="13"/>
  <c r="T22" i="13"/>
  <c r="B11" i="139" s="1"/>
  <c r="AV21" i="13"/>
  <c r="AB20" i="13"/>
  <c r="AA20" i="13"/>
  <c r="AP20" i="13"/>
  <c r="AL20" i="13"/>
  <c r="AG20" i="13"/>
  <c r="V20" i="13"/>
  <c r="Q20" i="13"/>
  <c r="D20" i="13"/>
  <c r="I20" i="13"/>
  <c r="AX19" i="13"/>
  <c r="X19" i="13"/>
  <c r="N19" i="13"/>
  <c r="S19" i="13"/>
  <c r="AI18" i="13"/>
  <c r="AN18" i="13"/>
  <c r="AU18" i="13"/>
  <c r="AQ17" i="13"/>
  <c r="AK17" i="13"/>
  <c r="AF17" i="13"/>
  <c r="U17" i="13"/>
  <c r="P17" i="13"/>
  <c r="Z17" i="13"/>
  <c r="A17" i="13"/>
  <c r="W16" i="13"/>
  <c r="R16" i="13"/>
  <c r="M16" i="13"/>
  <c r="AR15" i="13"/>
  <c r="AM15" i="13"/>
  <c r="AH15" i="13"/>
  <c r="E15" i="13"/>
  <c r="H15" i="13"/>
  <c r="AC14" i="13"/>
  <c r="AO14" i="13"/>
  <c r="AJ14" i="13"/>
  <c r="AE14" i="13"/>
  <c r="Y14" i="13"/>
  <c r="T14" i="13"/>
  <c r="O14" i="13"/>
  <c r="AV13" i="13"/>
  <c r="AB12" i="13"/>
  <c r="AA12" i="13"/>
  <c r="AP12" i="13"/>
  <c r="AL12" i="13"/>
  <c r="AG12" i="13"/>
  <c r="Q12" i="13"/>
  <c r="V12" i="13"/>
  <c r="D12" i="13"/>
  <c r="I12" i="13"/>
  <c r="AX11" i="13"/>
  <c r="X11" i="13"/>
  <c r="N11" i="13"/>
  <c r="S11" i="13"/>
  <c r="AN10" i="13"/>
  <c r="AI10" i="13"/>
  <c r="AU10" i="13"/>
  <c r="AR29" i="13" l="1"/>
  <c r="AR28" i="13"/>
  <c r="M29" i="13"/>
  <c r="M28" i="13"/>
  <c r="AO29" i="13"/>
  <c r="AO28" i="13"/>
  <c r="W28" i="13"/>
  <c r="W29" i="13"/>
  <c r="D6" i="140"/>
  <c r="D5" i="139"/>
  <c r="AQ28" i="13"/>
  <c r="AQ29" i="13"/>
  <c r="Q28" i="13"/>
  <c r="Q29" i="13"/>
  <c r="C6" i="140"/>
  <c r="C5" i="139"/>
  <c r="AI28" i="13"/>
  <c r="AI29" i="13"/>
  <c r="E29" i="13"/>
  <c r="E28" i="13"/>
  <c r="T28" i="13"/>
  <c r="T29" i="13"/>
  <c r="AN28" i="13"/>
  <c r="AN29" i="13"/>
  <c r="AV28" i="13"/>
  <c r="AV29" i="13"/>
  <c r="B5" i="139"/>
  <c r="B6" i="140"/>
  <c r="H28" i="13"/>
  <c r="H29" i="13"/>
  <c r="X29" i="13"/>
  <c r="X28" i="13"/>
  <c r="O28" i="13"/>
  <c r="O29" i="13"/>
  <c r="P29" i="13"/>
  <c r="P28" i="13"/>
  <c r="AL29" i="13"/>
  <c r="AL28" i="13"/>
  <c r="N29" i="13"/>
  <c r="N28" i="13"/>
  <c r="Y28" i="13"/>
  <c r="Y29" i="13"/>
  <c r="Z29" i="13"/>
  <c r="Z28" i="13"/>
  <c r="AG28" i="13"/>
  <c r="AG29" i="13"/>
  <c r="AU28" i="13"/>
  <c r="AU29" i="13"/>
  <c r="S29" i="13"/>
  <c r="S28" i="13"/>
  <c r="AM28" i="13"/>
  <c r="AM29" i="13"/>
  <c r="AE29" i="13"/>
  <c r="AE28" i="13"/>
  <c r="U28" i="13"/>
  <c r="U29" i="13"/>
  <c r="D29" i="13"/>
  <c r="D28" i="13"/>
  <c r="AA28" i="13"/>
  <c r="AA29" i="13"/>
  <c r="AH28" i="13"/>
  <c r="AH29" i="13"/>
  <c r="AJ29" i="13"/>
  <c r="AJ28" i="13"/>
  <c r="AF29" i="13"/>
  <c r="AF28" i="13"/>
  <c r="I28" i="13"/>
  <c r="I29" i="13"/>
  <c r="AB29" i="13"/>
  <c r="AB28" i="13"/>
  <c r="R28" i="13"/>
  <c r="R29" i="13"/>
  <c r="AC29" i="13"/>
  <c r="AC28" i="13"/>
  <c r="AK28" i="13"/>
  <c r="AK29" i="13"/>
  <c r="V29" i="13"/>
  <c r="V28" i="13"/>
  <c r="AP29" i="13"/>
  <c r="AP28" i="13"/>
  <c r="AX28" i="13"/>
  <c r="AX29" i="13"/>
  <c r="AZ12" i="13"/>
  <c r="AY12" i="13"/>
  <c r="AS23" i="13"/>
  <c r="C15" i="140" s="1"/>
  <c r="AS14" i="13"/>
  <c r="AT10" i="13"/>
  <c r="AW10" i="13"/>
  <c r="AS18" i="13"/>
  <c r="AW25" i="13"/>
  <c r="AT25" i="13"/>
  <c r="AS11" i="13"/>
  <c r="AT23" i="13"/>
  <c r="AW23" i="13"/>
  <c r="AT11" i="13"/>
  <c r="AW11" i="13"/>
  <c r="AS12" i="13"/>
  <c r="AT19" i="13"/>
  <c r="AW19" i="13"/>
  <c r="AZ20" i="13"/>
  <c r="AY20" i="13"/>
  <c r="AS17" i="13"/>
  <c r="AZ25" i="13"/>
  <c r="AY25" i="13"/>
  <c r="AZ14" i="13"/>
  <c r="AY14" i="13"/>
  <c r="AZ11" i="13"/>
  <c r="AY11" i="13"/>
  <c r="AS24" i="13"/>
  <c r="D15" i="140" s="1"/>
  <c r="AS13" i="13"/>
  <c r="AT22" i="13"/>
  <c r="AW22" i="13"/>
  <c r="AS25" i="13"/>
  <c r="AT13" i="13"/>
  <c r="AW13" i="13"/>
  <c r="AT21" i="13"/>
  <c r="AW21" i="13"/>
  <c r="AZ15" i="13"/>
  <c r="AY15" i="13"/>
  <c r="AZ10" i="13"/>
  <c r="AY10" i="13"/>
  <c r="AT18" i="13"/>
  <c r="AW18" i="13"/>
  <c r="AS15" i="13"/>
  <c r="AT12" i="13"/>
  <c r="AW12" i="13"/>
  <c r="AZ13" i="13"/>
  <c r="AY13" i="13"/>
  <c r="AT14" i="13"/>
  <c r="AW14" i="13"/>
  <c r="AS20" i="13"/>
  <c r="AT24" i="13"/>
  <c r="AW24" i="13"/>
  <c r="AS22" i="13"/>
  <c r="B15" i="140" s="1"/>
  <c r="AZ19" i="13"/>
  <c r="AY19" i="13"/>
  <c r="AS16" i="13"/>
  <c r="AT20" i="13"/>
  <c r="AW20" i="13"/>
  <c r="AS10" i="13"/>
  <c r="AT17" i="13"/>
  <c r="AW17" i="13"/>
  <c r="AZ22" i="13"/>
  <c r="B16" i="140" s="1"/>
  <c r="AY22" i="13"/>
  <c r="AS19" i="13"/>
  <c r="AZ16" i="13"/>
  <c r="AY16" i="13"/>
  <c r="AS21" i="13"/>
  <c r="AZ18" i="13"/>
  <c r="AY18" i="13"/>
  <c r="AT16" i="13"/>
  <c r="AW16" i="13"/>
  <c r="AZ17" i="13"/>
  <c r="AY17" i="13"/>
  <c r="AZ23" i="13"/>
  <c r="C16" i="140" s="1"/>
  <c r="AY23" i="13"/>
  <c r="AT15" i="13"/>
  <c r="AW15" i="13"/>
  <c r="AZ24" i="13"/>
  <c r="D16" i="140" s="1"/>
  <c r="AY24" i="13"/>
  <c r="AZ21" i="13"/>
  <c r="AY21" i="13"/>
  <c r="AY28" i="13" l="1"/>
  <c r="AY29" i="13"/>
  <c r="AZ28" i="13"/>
  <c r="AZ29" i="13"/>
  <c r="AT29" i="13"/>
  <c r="AT28" i="13"/>
  <c r="AS28" i="13"/>
  <c r="AS29" i="13"/>
  <c r="AW28" i="13"/>
  <c r="AW29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<sst xmlns="http://schemas.openxmlformats.org/spreadsheetml/2006/main" count="246" uniqueCount="137">
  <si>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</si>
  <si>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</si>
  <si>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</si>
  <si>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</si>
  <si>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</si>
  <si>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</si>
  <si>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</si>
  <si>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</si>
  <si>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</si>
  <si>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</si>
  <si>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</si>
  <si>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</si>
  <si>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</si>
  <si>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</si>
  <si>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</si>
  <si>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</si>
  <si>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</si>
  <si>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</si>
  <si>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</si>
  <si>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</si>
  <si>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</si>
  <si>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</si>
  <si>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</si>
  <si>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</si>
  <si>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</si>
  <si>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</si>
  <si>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</si>
  <si>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</si>
  <si>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</si>
  <si>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</si>
  <si>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</si>
  <si>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</si>
  <si>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</si>
  <si>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</si>
  <si>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</si>
  <si>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</si>
  <si>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</si>
  <si>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</si>
  <si>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</si>
  <si>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</si>
  <si>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</si>
  <si>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</si>
  <si>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</si>
  <si>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</si>
  <si>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</si>
  <si>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</si>
  <si>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</si>
  <si>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</si>
  <si>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Valore aggiunto ai prezzi base</t>
  </si>
  <si>
    <t>Mercato del lavoro</t>
  </si>
  <si>
    <t>Tasso di variazione</t>
  </si>
  <si>
    <t>min</t>
  </si>
  <si>
    <t>MAX</t>
  </si>
  <si>
    <t xml:space="preserve">Mercato del lavoro </t>
  </si>
  <si>
    <t>Tasso</t>
  </si>
  <si>
    <t>Consumi delle famiglie</t>
  </si>
  <si>
    <t xml:space="preserve">Consumi delle AAPP e delle ISP  </t>
  </si>
  <si>
    <t>Importazioni di beni</t>
  </si>
  <si>
    <t>Esportazioni di beni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</si>
  <si>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</si>
  <si>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</si>
  <si>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</si>
  <si>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</si>
  <si>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</si>
  <si>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</si>
  <si>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</si>
  <si>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</si>
  <si>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</si>
  <si>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</si>
  <si>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</si>
  <si>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</si>
  <si>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</si>
  <si>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</si>
  <si>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</si>
  <si>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</si>
  <si>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</si>
  <si>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</si>
  <si>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</si>
  <si>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</si>
  <si>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</si>
  <si>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</si>
  <si>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</si>
  <si>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</si>
  <si>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</si>
  <si>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</si>
  <si>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</si>
  <si>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</si>
  <si>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</si>
  <si>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</si>
  <si>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</si>
  <si>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</si>
  <si>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</si>
  <si>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</si>
  <si>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</si>
  <si>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</si>
  <si>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</si>
  <si>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</si>
  <si>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</si>
  <si>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</si>
  <si>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</si>
  <si>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</si>
  <si>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</si>
  <si>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</si>
  <si>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</si>
  <si>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</si>
  <si>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disponibile delle famiglie (2)</t>
  </si>
  <si>
    <t>Reddito disp. di famiglie (2)</t>
  </si>
  <si>
    <t>valore aggiunto totale per abitante (migliaia di euro a valori concatenati)</t>
  </si>
  <si>
    <t>valore aggiunto per abitante (milioni di euro, valori correnti)</t>
  </si>
  <si>
    <t>valore aggiunto totale ai prezzi base per occupato (milioni di euro, valori concatenati, anno di riferimento 2010)</t>
  </si>
  <si>
    <t>tasso di variazione del 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</si>
  <si>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</si>
  <si>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</si>
  <si>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</si>
  <si>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</si>
  <si>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</si>
  <si>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</si>
  <si>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</si>
  <si>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</si>
  <si>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</si>
  <si>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</si>
  <si>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</si>
  <si>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</si>
  <si>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</si>
  <si>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</si>
  <si>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</si>
  <si>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</si>
  <si>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</si>
  <si>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</si>
  <si>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</si>
  <si>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</si>
  <si>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</si>
  <si>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</si>
  <si>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</si>
  <si>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</si>
  <si>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</si>
  <si>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Reggio Emilia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</si>
</sst>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36"/>
      <color rgb="FFC00000"/>
      <name val="Arial"/>
      <family val="2"/>
    </font>
    <font>
      <sz val="14"/>
      <color theme="1" tint="0.499984740745262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10"/>
      <color theme="1"/>
      <name val="Arial"/>
      <family val="2"/>
    </font>
    <font>
      <sz val="8"/>
      <color rgb="FFCC00CC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2" xfId="0" applyFont="1" applyBorder="1"/>
    <xf numFmtId="0" fontId="10" fillId="0" borderId="0" xfId="0" quotePrefix="1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13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4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5" fillId="0" borderId="0" xfId="0" applyFont="1"/>
    <xf numFmtId="0" fontId="0" fillId="11" borderId="0" xfId="0" applyFill="1"/>
    <xf numFmtId="0" fontId="9" fillId="0" borderId="0" xfId="0" applyFont="1"/>
    <xf numFmtId="164" fontId="9" fillId="0" borderId="0" xfId="0" applyNumberFormat="1" applyFont="1"/>
    <xf numFmtId="1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3" borderId="0" xfId="0" applyFont="1" applyFill="1"/>
    <xf numFmtId="164" fontId="9" fillId="3" borderId="0" xfId="0" applyNumberFormat="1" applyFont="1" applyFill="1"/>
    <xf numFmtId="1" fontId="9" fillId="0" borderId="2" xfId="0" applyNumberFormat="1" applyFont="1" applyBorder="1"/>
    <xf numFmtId="0" fontId="17" fillId="0" borderId="0" xfId="0" applyFont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8" fillId="0" borderId="0" xfId="0" applyFont="1"/>
    <xf numFmtId="0" fontId="10" fillId="0" borderId="0" xfId="5" applyFont="1"/>
    <xf numFmtId="0" fontId="3" fillId="0" borderId="0" xfId="5"/>
    <xf numFmtId="0" fontId="10" fillId="0" borderId="0" xfId="5" applyFont="1" applyAlignment="1">
      <alignment vertical="center" wrapText="1"/>
    </xf>
    <xf numFmtId="0" fontId="19" fillId="0" borderId="0" xfId="5" applyFont="1" applyAlignment="1">
      <alignment wrapText="1"/>
    </xf>
    <xf numFmtId="0" fontId="10" fillId="0" borderId="0" xfId="5" applyFont="1" applyAlignment="1">
      <alignment wrapText="1"/>
    </xf>
    <xf numFmtId="0" fontId="20" fillId="0" borderId="0" xfId="5" applyFont="1" applyAlignment="1">
      <alignment wrapText="1"/>
    </xf>
    <xf numFmtId="0" fontId="10" fillId="3" borderId="0" xfId="5" applyFont="1" applyFill="1" applyAlignment="1">
      <alignment wrapText="1"/>
    </xf>
    <xf numFmtId="0" fontId="21" fillId="3" borderId="0" xfId="2" applyFont="1" applyFill="1" applyAlignment="1" applyProtection="1">
      <alignment vertical="center"/>
    </xf>
    <xf numFmtId="0" fontId="21" fillId="3" borderId="0" xfId="3" applyFont="1" applyFill="1" applyAlignment="1" applyProtection="1">
      <alignment vertical="center"/>
    </xf>
    <xf numFmtId="0" fontId="3" fillId="3" borderId="0" xfId="5" applyFill="1"/>
    <xf numFmtId="0" fontId="0" fillId="0" borderId="2" xfId="0" applyBorder="1"/>
    <xf numFmtId="0" fontId="0" fillId="0" borderId="0" xfId="0" quotePrefix="1"/>
    <xf numFmtId="0" fontId="16" fillId="0" borderId="0" xfId="0" applyFont="1"/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2" fillId="0" borderId="3" xfId="0" applyFont="1" applyBorder="1"/>
    <xf numFmtId="0" fontId="22" fillId="0" borderId="0" xfId="0" applyFont="1"/>
    <xf numFmtId="0" fontId="2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695616"/>
        <c:axId val="368058944"/>
      </c:barChart>
      <c:dateAx>
        <c:axId val="4356956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58944"/>
        <c:crosses val="autoZero"/>
        <c:auto val="0"/>
        <c:lblOffset val="300"/>
        <c:baseTimeUnit val="days"/>
      </c:dateAx>
      <c:valAx>
        <c:axId val="36805894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95616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37-44CD-BCC3-B47F74E63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2007424"/>
        <c:axId val="45254118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37-44CD-BCC3-B47F74E63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007424"/>
        <c:axId val="452541184"/>
      </c:lineChart>
      <c:dateAx>
        <c:axId val="4520074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541184"/>
        <c:crosses val="autoZero"/>
        <c:auto val="0"/>
        <c:lblOffset val="300"/>
        <c:baseTimeUnit val="days"/>
      </c:dateAx>
      <c:valAx>
        <c:axId val="45254118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00742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02-41B1-8808-8C5EC8003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2009472"/>
        <c:axId val="45216678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02-41B1-8808-8C5EC8003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009472"/>
        <c:axId val="452166784"/>
      </c:lineChart>
      <c:dateAx>
        <c:axId val="4520094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166784"/>
        <c:crosses val="autoZero"/>
        <c:auto val="0"/>
        <c:lblOffset val="300"/>
        <c:baseTimeUnit val="days"/>
      </c:dateAx>
      <c:valAx>
        <c:axId val="45216678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00947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11-4E4F-B407-078D1F7E3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3252608"/>
        <c:axId val="45216908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11-4E4F-B407-078D1F7E3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252608"/>
        <c:axId val="452169088"/>
      </c:lineChart>
      <c:dateAx>
        <c:axId val="4532526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169088"/>
        <c:crosses val="autoZero"/>
        <c:auto val="0"/>
        <c:lblOffset val="300"/>
        <c:baseTimeUnit val="days"/>
      </c:dateAx>
      <c:valAx>
        <c:axId val="45216908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252608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32-4F52-9BCC-6CB1942CB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3254144"/>
        <c:axId val="45217139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32-4F52-9BCC-6CB1942CB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254144"/>
        <c:axId val="452171392"/>
      </c:lineChart>
      <c:dateAx>
        <c:axId val="4532541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171392"/>
        <c:crosses val="autoZero"/>
        <c:auto val="0"/>
        <c:lblOffset val="300"/>
        <c:baseTimeUnit val="days"/>
      </c:dateAx>
      <c:valAx>
        <c:axId val="45217139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25414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50-491C-B1BD-53ECFA7A1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3156864"/>
        <c:axId val="45318963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50-491C-B1BD-53ECFA7A1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156864"/>
        <c:axId val="453189632"/>
      </c:lineChart>
      <c:dateAx>
        <c:axId val="453156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189632"/>
        <c:crosses val="autoZero"/>
        <c:auto val="0"/>
        <c:lblOffset val="300"/>
        <c:baseTimeUnit val="days"/>
      </c:dateAx>
      <c:valAx>
        <c:axId val="45318963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15686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6D-463F-9FE5-782E5B25D2C2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6D-463F-9FE5-782E5B25D2C2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86D-463F-9FE5-782E5B25D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2801536"/>
        <c:axId val="453191936"/>
      </c:barChart>
      <c:catAx>
        <c:axId val="452801536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191936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53191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5280153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0C1-4867-B299-DBD383D2AB61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C1-4867-B299-DBD383D2AB61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C1-4867-B299-DBD383D2AB61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0C1-4867-B299-DBD383D2AB61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0C1-4867-B299-DBD383D2AB61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0C1-4867-B299-DBD383D2A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2780032"/>
        <c:axId val="453194240"/>
      </c:barChart>
      <c:catAx>
        <c:axId val="452780032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194240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53194240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5278003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84-4E34-85E0-3DE0751A40AC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84-4E34-85E0-3DE0751A40AC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84-4E34-85E0-3DE0751A40AC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184-4E34-85E0-3DE0751A40AC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84-4E34-85E0-3DE0751A40AC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184-4E34-85E0-3DE0751A4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2781568"/>
        <c:axId val="453196544"/>
      </c:barChart>
      <c:catAx>
        <c:axId val="452781568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196544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53196544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52781568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38-42B9-B454-8DDE2069950B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38-42B9-B454-8DDE2069950B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38-42B9-B454-8DDE206995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C38-42B9-B454-8DDE2069950B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C38-42B9-B454-8DDE20699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383680"/>
        <c:axId val="453682880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38-42B9-B454-8DDE206995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C38-42B9-B454-8DDE2069950B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38-42B9-B454-8DDE206995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C38-42B9-B454-8DDE20699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383168"/>
        <c:axId val="453682304"/>
      </c:lineChart>
      <c:catAx>
        <c:axId val="4533831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682304"/>
        <c:crossesAt val="100"/>
        <c:auto val="1"/>
        <c:lblAlgn val="ctr"/>
        <c:lblOffset val="200"/>
        <c:noMultiLvlLbl val="0"/>
      </c:catAx>
      <c:valAx>
        <c:axId val="453682304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383168"/>
        <c:crosses val="autoZero"/>
        <c:crossBetween val="between"/>
      </c:valAx>
      <c:catAx>
        <c:axId val="4533836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3682880"/>
        <c:crossesAt val="0"/>
        <c:auto val="1"/>
        <c:lblAlgn val="ctr"/>
        <c:lblOffset val="100"/>
        <c:noMultiLvlLbl val="0"/>
      </c:catAx>
      <c:valAx>
        <c:axId val="45368288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383680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B7-4057-AC27-3007C93AE90E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CB7-4057-AC27-3007C93AE90E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CB7-4057-AC27-3007C93AE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3838336"/>
        <c:axId val="453685184"/>
      </c:barChart>
      <c:catAx>
        <c:axId val="45383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685184"/>
        <c:crosses val="autoZero"/>
        <c:auto val="1"/>
        <c:lblAlgn val="ctr"/>
        <c:lblOffset val="100"/>
        <c:noMultiLvlLbl val="0"/>
      </c:catAx>
      <c:valAx>
        <c:axId val="45368518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83833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696640"/>
        <c:axId val="36806240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96640"/>
        <c:axId val="368062400"/>
      </c:lineChart>
      <c:dateAx>
        <c:axId val="4356966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2400"/>
        <c:crosses val="autoZero"/>
        <c:auto val="0"/>
        <c:lblOffset val="300"/>
        <c:baseTimeUnit val="days"/>
      </c:dateAx>
      <c:valAx>
        <c:axId val="36806240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9664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94-4F2C-917F-C7090A0FD68F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94-4F2C-917F-C7090A0FD68F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94-4F2C-917F-C7090A0FD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3958144"/>
        <c:axId val="453687488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794-4F2C-917F-C7090A0FD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58144"/>
        <c:axId val="453687488"/>
      </c:lineChart>
      <c:catAx>
        <c:axId val="45395814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687488"/>
        <c:crosses val="autoZero"/>
        <c:auto val="1"/>
        <c:lblAlgn val="ctr"/>
        <c:lblOffset val="200"/>
        <c:noMultiLvlLbl val="0"/>
      </c:catAx>
      <c:valAx>
        <c:axId val="45368748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958144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13-4A0C-93F0-17B32061CD9D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13-4A0C-93F0-17B32061CD9D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13-4A0C-93F0-17B32061CD9D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13-4A0C-93F0-17B32061CD9D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13-4A0C-93F0-17B32061CD9D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13-4A0C-93F0-17B32061CD9D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13-4A0C-93F0-17B32061CD9D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13-4A0C-93F0-17B32061CD9D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113-4A0C-93F0-17B32061CD9D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13-4A0C-93F0-17B32061CD9D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13-4A0C-93F0-17B32061CD9D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13-4A0C-93F0-17B32061CD9D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113-4A0C-93F0-17B32061CD9D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13-4A0C-93F0-17B32061CD9D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13-4A0C-93F0-17B32061CD9D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13-4A0C-93F0-17B32061CD9D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13-4A0C-93F0-17B32061CD9D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113-4A0C-93F0-17B32061CD9D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13-4A0C-93F0-17B32061CD9D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13-4A0C-93F0-17B32061CD9D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13-4A0C-93F0-17B32061CD9D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13-4A0C-93F0-17B32061CD9D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13-4A0C-93F0-17B32061CD9D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13-4A0C-93F0-17B32061CD9D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0113-4A0C-93F0-17B32061CD9D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13-4A0C-93F0-17B32061CD9D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113-4A0C-93F0-17B32061CD9D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0113-4A0C-93F0-17B32061CD9D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113-4A0C-93F0-17B32061CD9D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0113-4A0C-93F0-17B32061CD9D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113-4A0C-93F0-17B32061CD9D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0113-4A0C-93F0-17B32061CD9D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113-4A0C-93F0-17B32061CD9D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0113-4A0C-93F0-17B32061CD9D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113-4A0C-93F0-17B32061CD9D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0113-4A0C-93F0-17B32061CD9D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0113-4A0C-93F0-17B32061C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956096"/>
        <c:axId val="454722112"/>
      </c:areaChart>
      <c:catAx>
        <c:axId val="45395609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722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5472211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395609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6-4AF2-A043-882648BE6BFE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3B6-4AF2-A043-882648BE6BFE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B6-4AF2-A043-882648BE6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4069248"/>
        <c:axId val="454724992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B6-4AF2-A043-882648BE6BF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3B6-4AF2-A043-882648BE6BFE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6-4AF2-A043-882648BE6BF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3B6-4AF2-A043-882648BE6BFE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B6-4AF2-A043-882648BE6BF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3B6-4AF2-A043-882648BE6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068736"/>
        <c:axId val="454724416"/>
      </c:lineChart>
      <c:catAx>
        <c:axId val="4540687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724416"/>
        <c:crossesAt val="100"/>
        <c:auto val="1"/>
        <c:lblAlgn val="ctr"/>
        <c:lblOffset val="200"/>
        <c:noMultiLvlLbl val="0"/>
      </c:catAx>
      <c:valAx>
        <c:axId val="454724416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068736"/>
        <c:crossesAt val="1"/>
        <c:crossBetween val="between"/>
        <c:majorUnit val="10"/>
      </c:valAx>
      <c:catAx>
        <c:axId val="454069248"/>
        <c:scaling>
          <c:orientation val="minMax"/>
        </c:scaling>
        <c:delete val="0"/>
        <c:axPos val="b"/>
        <c:majorTickMark val="none"/>
        <c:minorTickMark val="none"/>
        <c:tickLblPos val="none"/>
        <c:crossAx val="454724992"/>
        <c:crossesAt val="0"/>
        <c:auto val="1"/>
        <c:lblAlgn val="ctr"/>
        <c:lblOffset val="100"/>
        <c:noMultiLvlLbl val="0"/>
      </c:catAx>
      <c:valAx>
        <c:axId val="454724992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069248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92-4C54-9B7C-17CB12D896B1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92-4C54-9B7C-17CB12D89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099392"/>
        <c:axId val="454727872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92-4C54-9B7C-17CB12D896B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392-4C54-9B7C-17CB12D896B1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92-4C54-9B7C-17CB12D896B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392-4C54-9B7C-17CB12D89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098880"/>
        <c:axId val="454727296"/>
      </c:lineChart>
      <c:catAx>
        <c:axId val="45509888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727296"/>
        <c:crossesAt val="100"/>
        <c:auto val="1"/>
        <c:lblAlgn val="ctr"/>
        <c:lblOffset val="200"/>
        <c:noMultiLvlLbl val="0"/>
      </c:catAx>
      <c:valAx>
        <c:axId val="45472729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098880"/>
        <c:crosses val="autoZero"/>
        <c:crossBetween val="between"/>
        <c:majorUnit val="10"/>
      </c:valAx>
      <c:catAx>
        <c:axId val="4550993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4727872"/>
        <c:crossesAt val="0"/>
        <c:auto val="1"/>
        <c:lblAlgn val="ctr"/>
        <c:lblOffset val="100"/>
        <c:noMultiLvlLbl val="0"/>
      </c:catAx>
      <c:valAx>
        <c:axId val="45472787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09939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E3-403D-9E8D-74ABC4DDC974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E3-403D-9E8D-74ABC4DDC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5101952"/>
        <c:axId val="454468160"/>
      </c:barChart>
      <c:catAx>
        <c:axId val="4551019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468160"/>
        <c:crosses val="autoZero"/>
        <c:auto val="1"/>
        <c:lblAlgn val="ctr"/>
        <c:lblOffset val="200"/>
        <c:noMultiLvlLbl val="0"/>
      </c:catAx>
      <c:valAx>
        <c:axId val="45446816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101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61-429C-9C99-C54D9E531E5D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61-429C-9C99-C54D9E531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55197696"/>
        <c:axId val="454469888"/>
      </c:barChart>
      <c:catAx>
        <c:axId val="4551976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469888"/>
        <c:crosses val="autoZero"/>
        <c:auto val="1"/>
        <c:lblAlgn val="ctr"/>
        <c:lblOffset val="200"/>
        <c:noMultiLvlLbl val="0"/>
      </c:catAx>
      <c:valAx>
        <c:axId val="454469888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19769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9D-4E8D-8BC0-3FA27675A45D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9D-4E8D-8BC0-3FA27675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592960"/>
        <c:axId val="454472192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A9D-4E8D-8BC0-3FA27675A4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9D-4E8D-8BC0-3FA27675A45D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A9D-4E8D-8BC0-3FA27675A4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A9D-4E8D-8BC0-3FA27675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592448"/>
        <c:axId val="454471616"/>
      </c:lineChart>
      <c:catAx>
        <c:axId val="4555924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4471616"/>
        <c:crossesAt val="100"/>
        <c:auto val="1"/>
        <c:lblAlgn val="ctr"/>
        <c:lblOffset val="100"/>
        <c:noMultiLvlLbl val="0"/>
      </c:catAx>
      <c:valAx>
        <c:axId val="45447161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592448"/>
        <c:crosses val="autoZero"/>
        <c:crossBetween val="between"/>
        <c:majorUnit val="10"/>
      </c:valAx>
      <c:catAx>
        <c:axId val="45559296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472192"/>
        <c:crossesAt val="0"/>
        <c:auto val="1"/>
        <c:lblAlgn val="ctr"/>
        <c:lblOffset val="200"/>
        <c:noMultiLvlLbl val="0"/>
      </c:catAx>
      <c:valAx>
        <c:axId val="45447219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59296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87-416E-856F-8CF132B10EC3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87-416E-856F-8CF132B10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4225920"/>
        <c:axId val="454474496"/>
      </c:barChart>
      <c:catAx>
        <c:axId val="4542259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474496"/>
        <c:crosses val="autoZero"/>
        <c:auto val="1"/>
        <c:lblAlgn val="ctr"/>
        <c:lblOffset val="200"/>
        <c:noMultiLvlLbl val="0"/>
      </c:catAx>
      <c:valAx>
        <c:axId val="4544744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225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B4-4032-AF45-4347DED09924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FB4-4032-AF45-4347DED09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54227456"/>
        <c:axId val="454369856"/>
      </c:barChart>
      <c:catAx>
        <c:axId val="45422745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369856"/>
        <c:crosses val="autoZero"/>
        <c:auto val="1"/>
        <c:lblAlgn val="ctr"/>
        <c:lblOffset val="200"/>
        <c:noMultiLvlLbl val="0"/>
      </c:catAx>
      <c:valAx>
        <c:axId val="454369856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22745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A8-4875-B8FB-FECA6E7D186F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A8-4875-B8FB-FECA6E7D186F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A8-4875-B8FB-FECA6E7D18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DA8-4875-B8FB-FECA6E7D186F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DA8-4875-B8FB-FECA6E7D1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937024"/>
        <c:axId val="454372160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A8-4875-B8FB-FECA6E7D18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DA8-4875-B8FB-FECA6E7D186F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A8-4875-B8FB-FECA6E7D18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DA8-4875-B8FB-FECA6E7D1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936512"/>
        <c:axId val="454371584"/>
      </c:lineChart>
      <c:catAx>
        <c:axId val="45593651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371584"/>
        <c:crossesAt val="100"/>
        <c:auto val="1"/>
        <c:lblAlgn val="ctr"/>
        <c:lblOffset val="200"/>
        <c:noMultiLvlLbl val="0"/>
      </c:catAx>
      <c:valAx>
        <c:axId val="454371584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936512"/>
        <c:crosses val="autoZero"/>
        <c:crossBetween val="between"/>
        <c:majorUnit val="2"/>
      </c:valAx>
      <c:catAx>
        <c:axId val="4559370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4372160"/>
        <c:crossesAt val="0"/>
        <c:auto val="1"/>
        <c:lblAlgn val="ctr"/>
        <c:lblOffset val="100"/>
        <c:noMultiLvlLbl val="0"/>
      </c:catAx>
      <c:valAx>
        <c:axId val="45437216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93702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628544"/>
        <c:axId val="36912390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28544"/>
        <c:axId val="369123904"/>
      </c:lineChart>
      <c:dateAx>
        <c:axId val="4356285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3904"/>
        <c:crosses val="autoZero"/>
        <c:auto val="0"/>
        <c:lblOffset val="300"/>
        <c:baseTimeUnit val="days"/>
      </c:dateAx>
      <c:valAx>
        <c:axId val="36912390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2854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14-40F7-9D40-48B45FD5D17C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14-40F7-9D40-48B45FD5D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5288832"/>
        <c:axId val="454374464"/>
      </c:barChart>
      <c:catAx>
        <c:axId val="455288832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374464"/>
        <c:crosses val="autoZero"/>
        <c:auto val="1"/>
        <c:lblAlgn val="ctr"/>
        <c:lblOffset val="200"/>
        <c:noMultiLvlLbl val="0"/>
      </c:catAx>
      <c:valAx>
        <c:axId val="45437446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288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D5-4CF8-879D-D2BFBC579EBC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2D5-4CF8-879D-D2BFBC579EBC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2D5-4CF8-879D-D2BFBC579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488000"/>
        <c:axId val="454376192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2D5-4CF8-879D-D2BFBC579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488000"/>
        <c:axId val="454376192"/>
      </c:lineChart>
      <c:catAx>
        <c:axId val="45548800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376192"/>
        <c:crosses val="autoZero"/>
        <c:auto val="1"/>
        <c:lblAlgn val="ctr"/>
        <c:lblOffset val="200"/>
        <c:noMultiLvlLbl val="0"/>
      </c:catAx>
      <c:valAx>
        <c:axId val="45437619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48800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13-4AF6-8F77-175E005877BB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13-4AF6-8F77-175E005877BB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213-4AF6-8F77-175E00587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5490560"/>
        <c:axId val="455444160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13-4AF6-8F77-175E005877B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213-4AF6-8F77-175E005877BB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13-4AF6-8F77-175E005877B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213-4AF6-8F77-175E005877BB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13-4AF6-8F77-175E005877B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213-4AF6-8F77-175E00587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490048"/>
        <c:axId val="455443584"/>
      </c:lineChart>
      <c:catAx>
        <c:axId val="45549004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443584"/>
        <c:crossesAt val="100"/>
        <c:auto val="1"/>
        <c:lblAlgn val="ctr"/>
        <c:lblOffset val="200"/>
        <c:noMultiLvlLbl val="0"/>
      </c:catAx>
      <c:valAx>
        <c:axId val="455443584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490048"/>
        <c:crossesAt val="1"/>
        <c:crossBetween val="between"/>
        <c:majorUnit val="10"/>
      </c:valAx>
      <c:catAx>
        <c:axId val="455490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5444160"/>
        <c:crossesAt val="0"/>
        <c:auto val="1"/>
        <c:lblAlgn val="ctr"/>
        <c:lblOffset val="100"/>
        <c:noMultiLvlLbl val="0"/>
      </c:catAx>
      <c:valAx>
        <c:axId val="45544416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490560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C2-4924-8681-E115EBDFD6A0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C2-4924-8681-E115EBDFD6A0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C2-4924-8681-E115EBDFD6A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1C2-4924-8681-E115EBDFD6A0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1C2-4924-8681-E115EBDFD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6119296"/>
        <c:axId val="455447040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C2-4924-8681-E115EBDFD6A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1C2-4924-8681-E115EBDFD6A0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C2-4924-8681-E115EBDFD6A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C1C2-4924-8681-E115EBDFD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118784"/>
        <c:axId val="455446464"/>
      </c:lineChart>
      <c:catAx>
        <c:axId val="4561187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5446464"/>
        <c:crossesAt val="100"/>
        <c:auto val="1"/>
        <c:lblAlgn val="ctr"/>
        <c:lblOffset val="100"/>
        <c:noMultiLvlLbl val="0"/>
      </c:catAx>
      <c:valAx>
        <c:axId val="45544646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118784"/>
        <c:crosses val="autoZero"/>
        <c:crossBetween val="between"/>
        <c:majorUnit val="2"/>
      </c:valAx>
      <c:catAx>
        <c:axId val="45611929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447040"/>
        <c:crossesAt val="0"/>
        <c:auto val="1"/>
        <c:lblAlgn val="ctr"/>
        <c:lblOffset val="100"/>
        <c:noMultiLvlLbl val="0"/>
      </c:catAx>
      <c:valAx>
        <c:axId val="45544704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11929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3D-455C-8F30-84B86C8463B9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3D-455C-8F30-84B86C8463B9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43D-455C-8F30-84B86C8463B9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43D-455C-8F30-84B86C846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792128"/>
        <c:axId val="455449920"/>
      </c:lineChart>
      <c:catAx>
        <c:axId val="4557921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449920"/>
        <c:crosses val="autoZero"/>
        <c:auto val="1"/>
        <c:lblAlgn val="ctr"/>
        <c:lblOffset val="100"/>
        <c:tickLblSkip val="3"/>
        <c:noMultiLvlLbl val="0"/>
      </c:catAx>
      <c:valAx>
        <c:axId val="455449920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792128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28-402F-B8C9-B02F3A7E20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28-402F-B8C9-B02F3A7E20CD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28-402F-B8C9-B02F3A7E20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428-402F-B8C9-B02F3A7E2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794176"/>
        <c:axId val="455837376"/>
      </c:lineChart>
      <c:catAx>
        <c:axId val="4557941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837376"/>
        <c:crosses val="autoZero"/>
        <c:auto val="1"/>
        <c:lblAlgn val="ctr"/>
        <c:lblOffset val="100"/>
        <c:tickLblSkip val="3"/>
        <c:noMultiLvlLbl val="0"/>
      </c:catAx>
      <c:valAx>
        <c:axId val="455837376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79417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C2-47E4-83D0-D54EEDFDC4C3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C2-47E4-83D0-D54EEDFDC4C3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C2-47E4-83D0-D54EEDFDC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-9.6551698863381326</c:v>
                </c:pt>
                <c:pt idx="1">
                  <c:v>-0.37663963198812933</c:v>
                </c:pt>
                <c:pt idx="2">
                  <c:v>2.1606099829317271</c:v>
                </c:pt>
                <c:pt idx="3">
                  <c:v>-3.7651355363972905</c:v>
                </c:pt>
                <c:pt idx="4">
                  <c:v>-0.28612885390456588</c:v>
                </c:pt>
                <c:pt idx="5">
                  <c:v>0.33495704709949337</c:v>
                </c:pt>
                <c:pt idx="6">
                  <c:v>2.2974095267223271</c:v>
                </c:pt>
                <c:pt idx="7">
                  <c:v>1.9373889343207162</c:v>
                </c:pt>
                <c:pt idx="8">
                  <c:v>2.9669458375695346</c:v>
                </c:pt>
                <c:pt idx="9">
                  <c:v>1.0775212758108443</c:v>
                </c:pt>
                <c:pt idx="10">
                  <c:v>0.75848933764626203</c:v>
                </c:pt>
                <c:pt idx="11">
                  <c:v>-10.643747503610236</c:v>
                </c:pt>
                <c:pt idx="12">
                  <c:v>7.7673343933070127</c:v>
                </c:pt>
                <c:pt idx="13">
                  <c:v>2.2433844045143481</c:v>
                </c:pt>
                <c:pt idx="14">
                  <c:v>2.7712490137091983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4C2-47E4-83D0-D54EEDFDC4C3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4C2-47E4-83D0-D54EEDFDC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6844288"/>
        <c:axId val="455839104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104.68797167296802</c:v>
                </c:pt>
                <c:pt idx="1">
                  <c:v>104.29367528172313</c:v>
                </c:pt>
                <c:pt idx="2">
                  <c:v>106.54705484142644</c:v>
                </c:pt>
                <c:pt idx="3">
                  <c:v>102.53541381660719</c:v>
                </c:pt>
                <c:pt idx="4">
                  <c:v>102.24203041220744</c:v>
                </c:pt>
                <c:pt idx="5">
                  <c:v>102.58449729817073</c:v>
                </c:pt>
                <c:pt idx="6">
                  <c:v>104.94128331203912</c:v>
                </c:pt>
                <c:pt idx="7">
                  <c:v>106.97440412246073</c:v>
                </c:pt>
                <c:pt idx="8">
                  <c:v>110.14827675283689</c:v>
                </c:pt>
                <c:pt idx="9">
                  <c:v>111.3351478697877</c:v>
                </c:pt>
                <c:pt idx="10">
                  <c:v>112.17961309543274</c:v>
                </c:pt>
                <c:pt idx="11">
                  <c:v>100.239498327028</c:v>
                </c:pt>
                <c:pt idx="12">
                  <c:v>108.02543535626167</c:v>
                </c:pt>
                <c:pt idx="13">
                  <c:v>110.44886112595276</c:v>
                </c:pt>
                <c:pt idx="14">
                  <c:v>113.50967410055875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4C2-47E4-83D0-D54EEDFDC4C3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4C2-47E4-83D0-D54EEDFDC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843776"/>
        <c:axId val="455838528"/>
      </c:lineChart>
      <c:catAx>
        <c:axId val="45684377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838528"/>
        <c:crossesAt val="100"/>
        <c:auto val="1"/>
        <c:lblAlgn val="ctr"/>
        <c:lblOffset val="200"/>
        <c:noMultiLvlLbl val="0"/>
      </c:catAx>
      <c:valAx>
        <c:axId val="455838528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843776"/>
        <c:crosses val="autoZero"/>
        <c:crossBetween val="between"/>
        <c:majorUnit val="5"/>
      </c:valAx>
      <c:catAx>
        <c:axId val="456844288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55839104"/>
        <c:crossesAt val="0"/>
        <c:auto val="1"/>
        <c:lblAlgn val="ctr"/>
        <c:lblOffset val="100"/>
        <c:noMultiLvlLbl val="0"/>
      </c:catAx>
      <c:valAx>
        <c:axId val="45583910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84428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11.155240245820931</c:v>
                </c:pt>
                <c:pt idx="1">
                  <c:v>-0.27421807240646245</c:v>
                </c:pt>
                <c:pt idx="2">
                  <c:v>2.5566416290990546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97-402C-993C-732B0160FA37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26.092559074339384</c:v>
                </c:pt>
                <c:pt idx="1">
                  <c:v>10.101040490677615</c:v>
                </c:pt>
                <c:pt idx="2">
                  <c:v>6.4065561498482415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297-402C-993C-732B0160FA37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5.0069889064910944</c:v>
                </c:pt>
                <c:pt idx="1">
                  <c:v>3.3079455476246133</c:v>
                </c:pt>
                <c:pt idx="2">
                  <c:v>2.6849612184308702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297-402C-993C-732B0160F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6951808"/>
        <c:axId val="455841408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7.7673343933070127</c:v>
                </c:pt>
                <c:pt idx="1">
                  <c:v>2.2433844045143481</c:v>
                </c:pt>
                <c:pt idx="2">
                  <c:v>2.7712490137091983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297-402C-993C-732B0160F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951808"/>
        <c:axId val="455841408"/>
      </c:lineChart>
      <c:catAx>
        <c:axId val="45695180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841408"/>
        <c:crosses val="autoZero"/>
        <c:auto val="1"/>
        <c:lblAlgn val="ctr"/>
        <c:lblOffset val="200"/>
        <c:noMultiLvlLbl val="0"/>
      </c:catAx>
      <c:valAx>
        <c:axId val="45584140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95180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-20.504088964001799</c:v>
                </c:pt>
                <c:pt idx="1">
                  <c:v>8.3512791587038393</c:v>
                </c:pt>
                <c:pt idx="2">
                  <c:v>4.6802243890962547</c:v>
                </c:pt>
                <c:pt idx="3">
                  <c:v>-5.4043612720082068</c:v>
                </c:pt>
                <c:pt idx="4">
                  <c:v>1.328718176600896</c:v>
                </c:pt>
                <c:pt idx="5">
                  <c:v>0.68110051645209335</c:v>
                </c:pt>
                <c:pt idx="6">
                  <c:v>3.1428781601439804</c:v>
                </c:pt>
                <c:pt idx="7">
                  <c:v>3.1208999882004651</c:v>
                </c:pt>
                <c:pt idx="8">
                  <c:v>7.4205334333055539</c:v>
                </c:pt>
                <c:pt idx="9">
                  <c:v>5.6074818997922771</c:v>
                </c:pt>
                <c:pt idx="10">
                  <c:v>-4.13746892804906</c:v>
                </c:pt>
                <c:pt idx="11">
                  <c:v>-10.3521773753391</c:v>
                </c:pt>
                <c:pt idx="12">
                  <c:v>11.155240245820931</c:v>
                </c:pt>
                <c:pt idx="13">
                  <c:v>-0.27421807240646245</c:v>
                </c:pt>
                <c:pt idx="14">
                  <c:v>2.5566416290990546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D8-4627-BB9C-72D826CB3E59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-11.550903686427915</c:v>
                </c:pt>
                <c:pt idx="1">
                  <c:v>-11.739024556286504</c:v>
                </c:pt>
                <c:pt idx="2">
                  <c:v>-7.2919862192403766</c:v>
                </c:pt>
                <c:pt idx="3">
                  <c:v>-22.058751625415095</c:v>
                </c:pt>
                <c:pt idx="4">
                  <c:v>5.8535226750030978</c:v>
                </c:pt>
                <c:pt idx="5">
                  <c:v>-19.271837077283759</c:v>
                </c:pt>
                <c:pt idx="6">
                  <c:v>-10.254270669071664</c:v>
                </c:pt>
                <c:pt idx="7">
                  <c:v>13.20231779872827</c:v>
                </c:pt>
                <c:pt idx="8">
                  <c:v>-5.8334769335937615</c:v>
                </c:pt>
                <c:pt idx="9">
                  <c:v>-5.4700918750394401</c:v>
                </c:pt>
                <c:pt idx="10">
                  <c:v>20.069751195963349</c:v>
                </c:pt>
                <c:pt idx="11">
                  <c:v>-14.150104197540037</c:v>
                </c:pt>
                <c:pt idx="12">
                  <c:v>26.092559074339384</c:v>
                </c:pt>
                <c:pt idx="13">
                  <c:v>10.101040490677615</c:v>
                </c:pt>
                <c:pt idx="14">
                  <c:v>6.4065561498482415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D8-4627-BB9C-72D826CB3E59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-3.5671247531116612</c:v>
                </c:pt>
                <c:pt idx="1">
                  <c:v>-3.2395627418573048</c:v>
                </c:pt>
                <c:pt idx="2">
                  <c:v>1.3475218810264922</c:v>
                </c:pt>
                <c:pt idx="3">
                  <c:v>-1.2158244305780497</c:v>
                </c:pt>
                <c:pt idx="4">
                  <c:v>-1.5642160014775808</c:v>
                </c:pt>
                <c:pt idx="5">
                  <c:v>1.3811338951167818</c:v>
                </c:pt>
                <c:pt idx="6">
                  <c:v>2.9992134337420095</c:v>
                </c:pt>
                <c:pt idx="7">
                  <c:v>0.52859133864553431</c:v>
                </c:pt>
                <c:pt idx="8">
                  <c:v>1.3132474147999895</c:v>
                </c:pt>
                <c:pt idx="9">
                  <c:v>-1.0406744989943095</c:v>
                </c:pt>
                <c:pt idx="10">
                  <c:v>2.8663349943314653</c:v>
                </c:pt>
                <c:pt idx="11">
                  <c:v>-10.75231460636088</c:v>
                </c:pt>
                <c:pt idx="12">
                  <c:v>5.0069889064910944</c:v>
                </c:pt>
                <c:pt idx="13">
                  <c:v>3.3079455476246133</c:v>
                </c:pt>
                <c:pt idx="14">
                  <c:v>2.6849612184308702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D8-4627-BB9C-72D826CB3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6953344"/>
        <c:axId val="456442432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D8-4627-BB9C-72D826CB3E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93.593787092398273</c:v>
                </c:pt>
                <c:pt idx="1">
                  <c:v>101.41006552768738</c:v>
                </c:pt>
                <c:pt idx="2">
                  <c:v>106.15628414751268</c:v>
                </c:pt>
                <c:pt idx="3">
                  <c:v>100.41921503924152</c:v>
                </c:pt>
                <c:pt idx="4">
                  <c:v>101.75350340226787</c:v>
                </c:pt>
                <c:pt idx="5">
                  <c:v>102.4465470394488</c:v>
                </c:pt>
                <c:pt idx="6">
                  <c:v>105.66631719217328</c:v>
                </c:pt>
                <c:pt idx="7">
                  <c:v>108.96405727295569</c:v>
                </c:pt>
                <c:pt idx="8">
                  <c:v>117.04977157318157</c:v>
                </c:pt>
                <c:pt idx="9">
                  <c:v>123.61331632789593</c:v>
                </c:pt>
                <c:pt idx="10">
                  <c:v>118.49885377389826</c:v>
                </c:pt>
                <c:pt idx="11">
                  <c:v>106.23164224348059</c:v>
                </c:pt>
                <c:pt idx="12">
                  <c:v>118.08203715282185</c:v>
                </c:pt>
                <c:pt idx="13">
                  <c:v>117.7582348666831</c:v>
                </c:pt>
                <c:pt idx="14">
                  <c:v>120.76889092097696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4D8-4627-BB9C-72D826CB3E59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D8-4627-BB9C-72D826CB3E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108.62181429969165</c:v>
                </c:pt>
                <c:pt idx="1">
                  <c:v>95.870672845566915</c:v>
                </c:pt>
                <c:pt idx="2">
                  <c:v>88.879796593375161</c:v>
                </c:pt>
                <c:pt idx="3">
                  <c:v>69.274023017668384</c:v>
                </c:pt>
                <c:pt idx="4">
                  <c:v>73.328993662894476</c:v>
                </c:pt>
                <c:pt idx="5">
                  <c:v>59.197149473769713</c:v>
                </c:pt>
                <c:pt idx="6">
                  <c:v>53.126913538354437</c:v>
                </c:pt>
                <c:pt idx="7">
                  <c:v>60.140897500343577</c:v>
                </c:pt>
                <c:pt idx="8">
                  <c:v>56.632592117004762</c:v>
                </c:pt>
                <c:pt idx="9">
                  <c:v>53.534737296988261</c:v>
                </c:pt>
                <c:pt idx="10">
                  <c:v>64.279025875906399</c:v>
                </c:pt>
                <c:pt idx="11">
                  <c:v>55.183476737301923</c:v>
                </c:pt>
                <c:pt idx="12">
                  <c:v>69.582258004256758</c:v>
                </c:pt>
                <c:pt idx="13">
                  <c:v>76.610790059594493</c:v>
                </c:pt>
                <c:pt idx="14">
                  <c:v>81.518903341604755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4D8-4627-BB9C-72D826CB3E59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D8-4627-BB9C-72D826CB3E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110.96919199786144</c:v>
                </c:pt>
                <c:pt idx="1">
                  <c:v>107.37427539895864</c:v>
                </c:pt>
                <c:pt idx="2">
                  <c:v>108.82116725455326</c:v>
                </c:pt>
                <c:pt idx="3">
                  <c:v>107.49809291743219</c:v>
                </c:pt>
                <c:pt idx="4">
                  <c:v>105.81659054673447</c:v>
                </c:pt>
                <c:pt idx="5">
                  <c:v>107.27805934543235</c:v>
                </c:pt>
                <c:pt idx="6">
                  <c:v>110.49555731277829</c:v>
                </c:pt>
                <c:pt idx="7">
                  <c:v>111.07962725832174</c:v>
                </c:pt>
                <c:pt idx="8">
                  <c:v>112.53837759166113</c:v>
                </c:pt>
                <c:pt idx="9">
                  <c:v>111.36721939448277</c:v>
                </c:pt>
                <c:pt idx="10">
                  <c:v>114.55937697620072</c:v>
                </c:pt>
                <c:pt idx="11">
                  <c:v>102.24159235263267</c:v>
                </c:pt>
                <c:pt idx="12">
                  <c:v>107.36081753954886</c:v>
                </c:pt>
                <c:pt idx="13">
                  <c:v>110.91225492324175</c:v>
                </c:pt>
                <c:pt idx="14">
                  <c:v>113.89020595441797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4D8-4627-BB9C-72D826CB3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845312"/>
        <c:axId val="456441856"/>
      </c:lineChart>
      <c:catAx>
        <c:axId val="4568453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441856"/>
        <c:crossesAt val="100"/>
        <c:auto val="1"/>
        <c:lblAlgn val="ctr"/>
        <c:lblOffset val="200"/>
        <c:noMultiLvlLbl val="0"/>
      </c:catAx>
      <c:valAx>
        <c:axId val="456441856"/>
        <c:scaling>
          <c:orientation val="minMax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845312"/>
        <c:crossesAt val="1"/>
        <c:crossBetween val="between"/>
        <c:majorUnit val="20"/>
      </c:valAx>
      <c:catAx>
        <c:axId val="45695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456442432"/>
        <c:crossesAt val="0"/>
        <c:auto val="1"/>
        <c:lblAlgn val="ctr"/>
        <c:lblOffset val="100"/>
        <c:noMultiLvlLbl val="0"/>
      </c:catAx>
      <c:valAx>
        <c:axId val="456442432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953344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2.3180495382862971</c:v>
                </c:pt>
                <c:pt idx="1">
                  <c:v>2.2896057838701322</c:v>
                </c:pt>
                <c:pt idx="2">
                  <c:v>2.5432162178037796</c:v>
                </c:pt>
                <c:pt idx="3">
                  <c:v>2.6043473601159506</c:v>
                </c:pt>
                <c:pt idx="4">
                  <c:v>2.5784044808360047</c:v>
                </c:pt>
                <c:pt idx="5">
                  <c:v>2.7826638097567242</c:v>
                </c:pt>
                <c:pt idx="6">
                  <c:v>2.5713748965791381</c:v>
                </c:pt>
                <c:pt idx="7">
                  <c:v>2.6509727375526615</c:v>
                </c:pt>
                <c:pt idx="8">
                  <c:v>2.4842410896304425</c:v>
                </c:pt>
                <c:pt idx="9">
                  <c:v>2.3743712992371013</c:v>
                </c:pt>
                <c:pt idx="10">
                  <c:v>2.3257254250213766</c:v>
                </c:pt>
                <c:pt idx="11">
                  <c:v>2.434697661620091</c:v>
                </c:pt>
                <c:pt idx="12">
                  <c:v>2.2169497779036056</c:v>
                </c:pt>
                <c:pt idx="13">
                  <c:v>2.1743384303139592</c:v>
                </c:pt>
                <c:pt idx="14">
                  <c:v>2.1317427284073225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E1-4BA2-866D-421D83AD8030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E1-4BA2-866D-421D83AD8030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3E1-4BA2-866D-421D83AD8030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3E1-4BA2-866D-421D83AD8030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3E1-4BA2-866D-421D83AD8030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3E1-4BA2-866D-421D83AD8030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3E1-4BA2-866D-421D83AD8030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3E1-4BA2-866D-421D83AD8030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3E1-4BA2-866D-421D83AD8030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3E1-4BA2-866D-421D83AD8030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3E1-4BA2-866D-421D83AD8030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3E1-4BA2-866D-421D83AD8030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29.4796340666365</c:v>
                </c:pt>
                <c:pt idx="1">
                  <c:v>32.062320006585324</c:v>
                </c:pt>
                <c:pt idx="2">
                  <c:v>32.853081567201954</c:v>
                </c:pt>
                <c:pt idx="3">
                  <c:v>32.293475471227758</c:v>
                </c:pt>
                <c:pt idx="4">
                  <c:v>32.816462116616414</c:v>
                </c:pt>
                <c:pt idx="5">
                  <c:v>32.929674942766233</c:v>
                </c:pt>
                <c:pt idx="6">
                  <c:v>33.20183244315345</c:v>
                </c:pt>
                <c:pt idx="7">
                  <c:v>33.587311570256198</c:v>
                </c:pt>
                <c:pt idx="8">
                  <c:v>35.040049951167127</c:v>
                </c:pt>
                <c:pt idx="9">
                  <c:v>36.610429245570309</c:v>
                </c:pt>
                <c:pt idx="10">
                  <c:v>34.831490965989197</c:v>
                </c:pt>
                <c:pt idx="11">
                  <c:v>34.945146384665563</c:v>
                </c:pt>
                <c:pt idx="12">
                  <c:v>36.043724786182722</c:v>
                </c:pt>
                <c:pt idx="13">
                  <c:v>35.156197721936408</c:v>
                </c:pt>
                <c:pt idx="14">
                  <c:v>35.082784391667992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B3E1-4BA2-866D-421D83AD8030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3E1-4BA2-866D-421D83AD8030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3E1-4BA2-866D-421D83AD8030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3E1-4BA2-866D-421D83AD8030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3E1-4BA2-866D-421D83AD8030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3E1-4BA2-866D-421D83AD8030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3E1-4BA2-866D-421D83AD8030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3E1-4BA2-866D-421D83AD8030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3E1-4BA2-866D-421D83AD8030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3E1-4BA2-866D-421D83AD8030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3E1-4BA2-866D-421D83AD8030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3E1-4BA2-866D-421D83AD8030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6.9656412670639378</c:v>
                </c:pt>
                <c:pt idx="1">
                  <c:v>6.1711860606887559</c:v>
                </c:pt>
                <c:pt idx="2">
                  <c:v>5.6001858490620826</c:v>
                </c:pt>
                <c:pt idx="3">
                  <c:v>4.5356272764395893</c:v>
                </c:pt>
                <c:pt idx="4">
                  <c:v>4.8148980601558042</c:v>
                </c:pt>
                <c:pt idx="5">
                  <c:v>3.8740025061660668</c:v>
                </c:pt>
                <c:pt idx="6">
                  <c:v>3.3986704253238931</c:v>
                </c:pt>
                <c:pt idx="7">
                  <c:v>3.7742517598576555</c:v>
                </c:pt>
                <c:pt idx="8">
                  <c:v>3.451672403333367</c:v>
                </c:pt>
                <c:pt idx="9">
                  <c:v>3.2280795081452944</c:v>
                </c:pt>
                <c:pt idx="10">
                  <c:v>3.8467696958510942</c:v>
                </c:pt>
                <c:pt idx="11">
                  <c:v>3.6958217062451206</c:v>
                </c:pt>
                <c:pt idx="12">
                  <c:v>4.3242752495127217</c:v>
                </c:pt>
                <c:pt idx="13">
                  <c:v>4.656606460284717</c:v>
                </c:pt>
                <c:pt idx="14">
                  <c:v>4.821323682832106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3E1-4BA2-866D-421D83AD8030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3E1-4BA2-866D-421D83AD8030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3E1-4BA2-866D-421D83AD8030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3E1-4BA2-866D-421D83AD8030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3E1-4BA2-866D-421D83AD8030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3E1-4BA2-866D-421D83AD8030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3E1-4BA2-866D-421D83AD8030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3E1-4BA2-866D-421D83AD8030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3E1-4BA2-866D-421D83AD8030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3E1-4BA2-866D-421D83AD8030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3E1-4BA2-866D-421D83AD8030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3E1-4BA2-866D-421D83AD8030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61.23667512801326</c:v>
                </c:pt>
                <c:pt idx="1">
                  <c:v>59.476888148855792</c:v>
                </c:pt>
                <c:pt idx="2">
                  <c:v>59.003516365932185</c:v>
                </c:pt>
                <c:pt idx="3">
                  <c:v>60.566549892216706</c:v>
                </c:pt>
                <c:pt idx="4">
                  <c:v>59.790235342391775</c:v>
                </c:pt>
                <c:pt idx="5">
                  <c:v>60.413658741310968</c:v>
                </c:pt>
                <c:pt idx="6">
                  <c:v>60.828122234943528</c:v>
                </c:pt>
                <c:pt idx="7">
                  <c:v>59.987463932333483</c:v>
                </c:pt>
                <c:pt idx="8">
                  <c:v>59.024036555869067</c:v>
                </c:pt>
                <c:pt idx="9">
                  <c:v>57.787119947047294</c:v>
                </c:pt>
                <c:pt idx="10">
                  <c:v>58.996013913138334</c:v>
                </c:pt>
                <c:pt idx="11">
                  <c:v>58.924334247469226</c:v>
                </c:pt>
                <c:pt idx="12">
                  <c:v>57.41505018640094</c:v>
                </c:pt>
                <c:pt idx="13">
                  <c:v>58.012857387464898</c:v>
                </c:pt>
                <c:pt idx="14">
                  <c:v>57.964149197092581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B3E1-4BA2-866D-421D83AD8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87872"/>
        <c:axId val="456444736"/>
      </c:areaChart>
      <c:catAx>
        <c:axId val="45748787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444736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45644473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487872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698688"/>
        <c:axId val="36912678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98688"/>
        <c:axId val="369126784"/>
      </c:lineChart>
      <c:dateAx>
        <c:axId val="4356986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6784"/>
        <c:crosses val="autoZero"/>
        <c:auto val="0"/>
        <c:lblOffset val="300"/>
        <c:baseTimeUnit val="days"/>
      </c:dateAx>
      <c:valAx>
        <c:axId val="36912678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9868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67-47EB-9F34-B9E6B777C4BC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67-47EB-9F34-B9E6B777C4BC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767-47EB-9F34-B9E6B777C4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-21.782288117433136</c:v>
                </c:pt>
                <c:pt idx="1">
                  <c:v>11.146019156091702</c:v>
                </c:pt>
                <c:pt idx="2">
                  <c:v>9.3861572257103898</c:v>
                </c:pt>
                <c:pt idx="3">
                  <c:v>-0.65197633492426466</c:v>
                </c:pt>
                <c:pt idx="4">
                  <c:v>2.1772329612407715</c:v>
                </c:pt>
                <c:pt idx="5">
                  <c:v>4.3320594696695469</c:v>
                </c:pt>
                <c:pt idx="6">
                  <c:v>3.4148363357478395</c:v>
                </c:pt>
                <c:pt idx="7">
                  <c:v>3.3205963873082167</c:v>
                </c:pt>
                <c:pt idx="8">
                  <c:v>6.7889630881766472</c:v>
                </c:pt>
                <c:pt idx="9">
                  <c:v>2.1352590666911642</c:v>
                </c:pt>
                <c:pt idx="10">
                  <c:v>-0.74667455822881035</c:v>
                </c:pt>
                <c:pt idx="11">
                  <c:v>-10.006610622747136</c:v>
                </c:pt>
                <c:pt idx="12">
                  <c:v>15.258948730829847</c:v>
                </c:pt>
                <c:pt idx="13">
                  <c:v>3.9715316296651482</c:v>
                </c:pt>
                <c:pt idx="14">
                  <c:v>3.8791215014053693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767-47EB-9F34-B9E6B777C4BC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767-47EB-9F34-B9E6B777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7247744"/>
        <c:axId val="456447616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114.8370871526554</c:v>
                </c:pt>
                <c:pt idx="1">
                  <c:v>127.63685088498812</c:v>
                </c:pt>
                <c:pt idx="2">
                  <c:v>139.6170463869986</c:v>
                </c:pt>
                <c:pt idx="3">
                  <c:v>138.70677628503512</c:v>
                </c:pt>
                <c:pt idx="4">
                  <c:v>141.72674593778743</c:v>
                </c:pt>
                <c:pt idx="5">
                  <c:v>147.86643285623984</c:v>
                </c:pt>
                <c:pt idx="6">
                  <c:v>152.91582953378889</c:v>
                </c:pt>
                <c:pt idx="7">
                  <c:v>157.99354704491026</c:v>
                </c:pt>
                <c:pt idx="8">
                  <c:v>168.71967063549025</c:v>
                </c:pt>
                <c:pt idx="9">
                  <c:v>172.32227270002602</c:v>
                </c:pt>
                <c:pt idx="10">
                  <c:v>171.03558613161326</c:v>
                </c:pt>
                <c:pt idx="11">
                  <c:v>153.92072100108942</c:v>
                </c:pt>
                <c:pt idx="12">
                  <c:v>177.40740490476932</c:v>
                </c:pt>
                <c:pt idx="13">
                  <c:v>184.45319610393034</c:v>
                </c:pt>
                <c:pt idx="14">
                  <c:v>191.60835969402731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767-47EB-9F34-B9E6B777C4BC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767-47EB-9F34-B9E6B777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247232"/>
        <c:axId val="456447040"/>
      </c:lineChart>
      <c:catAx>
        <c:axId val="45724723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447040"/>
        <c:crossesAt val="100"/>
        <c:auto val="1"/>
        <c:lblAlgn val="ctr"/>
        <c:lblOffset val="100"/>
        <c:noMultiLvlLbl val="0"/>
      </c:catAx>
      <c:valAx>
        <c:axId val="45644704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247232"/>
        <c:crosses val="autoZero"/>
        <c:crossBetween val="between"/>
      </c:valAx>
      <c:catAx>
        <c:axId val="4572477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56447616"/>
        <c:crossesAt val="0"/>
        <c:auto val="1"/>
        <c:lblAlgn val="ctr"/>
        <c:lblOffset val="100"/>
        <c:noMultiLvlLbl val="0"/>
      </c:catAx>
      <c:valAx>
        <c:axId val="45644761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24774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15.258948730829847</c:v>
                </c:pt>
                <c:pt idx="1">
                  <c:v>3.9715316296651482</c:v>
                </c:pt>
                <c:pt idx="2">
                  <c:v>3.8791215014053693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9F-41A1-AA5F-119746D4BE26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49F-41A1-AA5F-119746D4BE26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9F-41A1-AA5F-119746D4B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7242112"/>
        <c:axId val="457801728"/>
      </c:barChart>
      <c:catAx>
        <c:axId val="4572421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801728"/>
        <c:crosses val="autoZero"/>
        <c:auto val="1"/>
        <c:lblAlgn val="ctr"/>
        <c:lblOffset val="200"/>
        <c:noMultiLvlLbl val="0"/>
      </c:catAx>
      <c:valAx>
        <c:axId val="45780172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24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56.064592800176065</c:v>
                </c:pt>
                <c:pt idx="1">
                  <c:v>60.456180287817297</c:v>
                </c:pt>
                <c:pt idx="2">
                  <c:v>74.119929305079694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B5-4B24-848A-08D1815292BE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B5-4B24-848A-08D1815292BE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EB5-4B24-848A-08D181529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57388032"/>
        <c:axId val="457804032"/>
      </c:barChart>
      <c:catAx>
        <c:axId val="4573880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457804032"/>
        <c:crosses val="autoZero"/>
        <c:auto val="1"/>
        <c:lblAlgn val="ctr"/>
        <c:lblOffset val="200"/>
        <c:noMultiLvlLbl val="0"/>
      </c:catAx>
      <c:valAx>
        <c:axId val="4578040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57388032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79-4717-9D98-1E18F1563A31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79-4717-9D98-1E18F1563A31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779-4717-9D98-1E18F1563A3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-23.87839153747986</c:v>
                </c:pt>
                <c:pt idx="1">
                  <c:v>17.312100138766429</c:v>
                </c:pt>
                <c:pt idx="2">
                  <c:v>3.3559976714600426</c:v>
                </c:pt>
                <c:pt idx="3">
                  <c:v>-13.18780851872603</c:v>
                </c:pt>
                <c:pt idx="4">
                  <c:v>2.6565461870122764</c:v>
                </c:pt>
                <c:pt idx="5">
                  <c:v>11.842259968991931</c:v>
                </c:pt>
                <c:pt idx="6">
                  <c:v>4.9829107265051631</c:v>
                </c:pt>
                <c:pt idx="7">
                  <c:v>2.5796937479567239</c:v>
                </c:pt>
                <c:pt idx="8">
                  <c:v>6.056375222748267</c:v>
                </c:pt>
                <c:pt idx="9">
                  <c:v>6.3036046800370338</c:v>
                </c:pt>
                <c:pt idx="10">
                  <c:v>-3.2441351598262336</c:v>
                </c:pt>
                <c:pt idx="11">
                  <c:v>-6.1898445648408735</c:v>
                </c:pt>
                <c:pt idx="12">
                  <c:v>25.977978788201295</c:v>
                </c:pt>
                <c:pt idx="13">
                  <c:v>3.5341547962361552</c:v>
                </c:pt>
                <c:pt idx="14">
                  <c:v>3.4991188771011039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779-4717-9D98-1E18F1563A31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779-4717-9D98-1E18F1563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7743872"/>
        <c:axId val="457806912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113.27707167160614</c:v>
                </c:pt>
                <c:pt idx="1">
                  <c:v>132.88771175365682</c:v>
                </c:pt>
                <c:pt idx="2">
                  <c:v>137.34742026576606</c:v>
                </c:pt>
                <c:pt idx="3">
                  <c:v>119.23430547570693</c:v>
                </c:pt>
                <c:pt idx="4">
                  <c:v>122.40181987143239</c:v>
                </c:pt>
                <c:pt idx="5">
                  <c:v>136.89696158738465</c:v>
                </c:pt>
                <c:pt idx="6">
                  <c:v>143.7184149705821</c:v>
                </c:pt>
                <c:pt idx="7">
                  <c:v>147.42590993624069</c:v>
                </c:pt>
                <c:pt idx="8">
                  <c:v>156.35457621753037</c:v>
                </c:pt>
                <c:pt idx="9">
                  <c:v>166.21055060143064</c:v>
                </c:pt>
                <c:pt idx="10">
                  <c:v>160.81845569002886</c:v>
                </c:pt>
                <c:pt idx="11">
                  <c:v>150.86404325123857</c:v>
                </c:pt>
                <c:pt idx="12">
                  <c:v>190.05547240606819</c:v>
                </c:pt>
                <c:pt idx="13">
                  <c:v>196.77232699961652</c:v>
                </c:pt>
                <c:pt idx="14">
                  <c:v>203.65762463857121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779-4717-9D98-1E18F1563A31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779-4717-9D98-1E18F1563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743360"/>
        <c:axId val="457806336"/>
      </c:lineChart>
      <c:catAx>
        <c:axId val="4577433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7806336"/>
        <c:crossesAt val="100"/>
        <c:auto val="1"/>
        <c:lblAlgn val="ctr"/>
        <c:lblOffset val="100"/>
        <c:noMultiLvlLbl val="0"/>
      </c:catAx>
      <c:valAx>
        <c:axId val="45780633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743360"/>
        <c:crosses val="autoZero"/>
        <c:crossBetween val="between"/>
      </c:valAx>
      <c:catAx>
        <c:axId val="45774387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806912"/>
        <c:crossesAt val="0"/>
        <c:auto val="1"/>
        <c:lblAlgn val="ctr"/>
        <c:lblOffset val="100"/>
        <c:noMultiLvlLbl val="0"/>
      </c:catAx>
      <c:valAx>
        <c:axId val="45780691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74387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25.977978788201295</c:v>
                </c:pt>
                <c:pt idx="1">
                  <c:v>3.5341547962361552</c:v>
                </c:pt>
                <c:pt idx="2">
                  <c:v>3.4991188771011039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86-42AC-9660-EE88DF6CB5B4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86-42AC-9660-EE88DF6CB5B4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86-42AC-9660-EE88DF6CB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4163968"/>
        <c:axId val="457809216"/>
      </c:barChart>
      <c:catAx>
        <c:axId val="4541639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809216"/>
        <c:crosses val="autoZero"/>
        <c:auto val="1"/>
        <c:lblAlgn val="ctr"/>
        <c:lblOffset val="200"/>
        <c:noMultiLvlLbl val="0"/>
      </c:catAx>
      <c:valAx>
        <c:axId val="45780921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41639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21.656289076784066</c:v>
                </c:pt>
                <c:pt idx="1">
                  <c:v>23.190418433432317</c:v>
                </c:pt>
                <c:pt idx="2">
                  <c:v>35.961155856461758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F-46FB-A239-51BA1D06AC96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6F-46FB-A239-51BA1D06AC96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96F-46FB-A239-51BA1D06A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55714304"/>
        <c:axId val="458639040"/>
      </c:barChart>
      <c:catAx>
        <c:axId val="4557143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639040"/>
        <c:crosses val="autoZero"/>
        <c:auto val="1"/>
        <c:lblAlgn val="ctr"/>
        <c:lblOffset val="200"/>
        <c:noMultiLvlLbl val="0"/>
      </c:catAx>
      <c:valAx>
        <c:axId val="45863904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714304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76-4184-9B0D-62D8F0DDC8FD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76-4184-9B0D-62D8F0DDC8FD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76-4184-9B0D-62D8F0DDC8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-3.2189442972557547</c:v>
                </c:pt>
                <c:pt idx="1">
                  <c:v>-4.9534515214335944</c:v>
                </c:pt>
                <c:pt idx="2">
                  <c:v>0.12537563997148116</c:v>
                </c:pt>
                <c:pt idx="3">
                  <c:v>-0.77252967331014055</c:v>
                </c:pt>
                <c:pt idx="4">
                  <c:v>0.22837009991125701</c:v>
                </c:pt>
                <c:pt idx="5">
                  <c:v>-1.5607303291734875</c:v>
                </c:pt>
                <c:pt idx="6">
                  <c:v>0.6620781412138621</c:v>
                </c:pt>
                <c:pt idx="7">
                  <c:v>-0.17238222021113137</c:v>
                </c:pt>
                <c:pt idx="8">
                  <c:v>0.8190186456912496</c:v>
                </c:pt>
                <c:pt idx="9">
                  <c:v>2.398109134244697</c:v>
                </c:pt>
                <c:pt idx="10">
                  <c:v>-0.37165759458183123</c:v>
                </c:pt>
                <c:pt idx="11">
                  <c:v>-11.145671906402665</c:v>
                </c:pt>
                <c:pt idx="12">
                  <c:v>8.5524599143002256</c:v>
                </c:pt>
                <c:pt idx="13">
                  <c:v>1.2750607449619755</c:v>
                </c:pt>
                <c:pt idx="14">
                  <c:v>2.4747407961566381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476-4184-9B0D-62D8F0DDC8FD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476-4184-9B0D-62D8F0DDC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8542080"/>
        <c:axId val="458642496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111.00114936560809</c:v>
                </c:pt>
                <c:pt idx="1">
                  <c:v>105.50276124354859</c:v>
                </c:pt>
                <c:pt idx="2">
                  <c:v>105.63503600564528</c:v>
                </c:pt>
                <c:pt idx="3">
                  <c:v>104.81897400708982</c:v>
                </c:pt>
                <c:pt idx="4">
                  <c:v>105.05834920275576</c:v>
                </c:pt>
                <c:pt idx="5">
                  <c:v>103.41867168341936</c:v>
                </c:pt>
                <c:pt idx="6">
                  <c:v>104.103384102569</c:v>
                </c:pt>
                <c:pt idx="7">
                  <c:v>103.92392837773808</c:v>
                </c:pt>
                <c:pt idx="8">
                  <c:v>104.77508472848656</c:v>
                </c:pt>
                <c:pt idx="9">
                  <c:v>107.28770560577303</c:v>
                </c:pt>
                <c:pt idx="10">
                  <c:v>106.88896269983658</c:v>
                </c:pt>
                <c:pt idx="11">
                  <c:v>94.975469613155653</c:v>
                </c:pt>
                <c:pt idx="12">
                  <c:v>103.09820858023919</c:v>
                </c:pt>
                <c:pt idx="13">
                  <c:v>104.41277336660485</c:v>
                </c:pt>
                <c:pt idx="14">
                  <c:v>106.99671886550679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476-4184-9B0D-62D8F0DDC8FD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476-4184-9B0D-62D8F0DDC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541568"/>
        <c:axId val="458641920"/>
      </c:lineChart>
      <c:catAx>
        <c:axId val="4585415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641920"/>
        <c:crossesAt val="100"/>
        <c:auto val="1"/>
        <c:lblAlgn val="ctr"/>
        <c:lblOffset val="200"/>
        <c:noMultiLvlLbl val="0"/>
      </c:catAx>
      <c:valAx>
        <c:axId val="45864192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541568"/>
        <c:crosses val="autoZero"/>
        <c:crossBetween val="between"/>
        <c:majorUnit val="5"/>
      </c:valAx>
      <c:catAx>
        <c:axId val="4585420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58642496"/>
        <c:crossesAt val="0"/>
        <c:auto val="1"/>
        <c:lblAlgn val="ctr"/>
        <c:lblOffset val="100"/>
        <c:noMultiLvlLbl val="0"/>
      </c:catAx>
      <c:valAx>
        <c:axId val="45864249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54208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8.5524599143002256</c:v>
                </c:pt>
                <c:pt idx="1">
                  <c:v>1.2750607449619755</c:v>
                </c:pt>
                <c:pt idx="2">
                  <c:v>2.4747407961566381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CB-43F9-832C-6F4627EB5235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4CB-43F9-832C-6F4627EB5235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4CB-43F9-832C-6F4627EB5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8141184"/>
        <c:axId val="458644800"/>
      </c:barChart>
      <c:catAx>
        <c:axId val="45814118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644800"/>
        <c:crosses val="autoZero"/>
        <c:auto val="1"/>
        <c:lblAlgn val="ctr"/>
        <c:lblOffset val="200"/>
        <c:noMultiLvlLbl val="0"/>
      </c:catAx>
      <c:valAx>
        <c:axId val="4586448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1411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5.9135754571049359</c:v>
                </c:pt>
                <c:pt idx="1">
                  <c:v>0.76791240283773377</c:v>
                </c:pt>
                <c:pt idx="2">
                  <c:v>2.2237435581900167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E0-40D8-A559-042AC8CC8FC5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29.026112629467306</c:v>
                </c:pt>
                <c:pt idx="1">
                  <c:v>10.924243572010939</c:v>
                </c:pt>
                <c:pt idx="2">
                  <c:v>6.8428373254170838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E0-40D8-A559-042AC8CC8FC5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7.0960775759253636</c:v>
                </c:pt>
                <c:pt idx="1">
                  <c:v>1.5226729597254351</c:v>
                </c:pt>
                <c:pt idx="2">
                  <c:v>2.5689439532792457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FE0-40D8-A559-042AC8CC8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8521600"/>
        <c:axId val="457770688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8.5524599143002256</c:v>
                </c:pt>
                <c:pt idx="1">
                  <c:v>1.2750607449619755</c:v>
                </c:pt>
                <c:pt idx="2">
                  <c:v>2.4747407961566381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FE0-40D8-A559-042AC8CC8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521600"/>
        <c:axId val="457770688"/>
      </c:lineChart>
      <c:catAx>
        <c:axId val="45852160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770688"/>
        <c:crosses val="autoZero"/>
        <c:auto val="1"/>
        <c:lblAlgn val="ctr"/>
        <c:lblOffset val="200"/>
        <c:noMultiLvlLbl val="0"/>
      </c:catAx>
      <c:valAx>
        <c:axId val="45777068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52160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-6.2275921122679989</c:v>
                </c:pt>
                <c:pt idx="1">
                  <c:v>-5.8782214785763394</c:v>
                </c:pt>
                <c:pt idx="2">
                  <c:v>0.1280836368394711</c:v>
                </c:pt>
                <c:pt idx="3">
                  <c:v>-0.72771571039378369</c:v>
                </c:pt>
                <c:pt idx="4">
                  <c:v>-1.3448616911620137</c:v>
                </c:pt>
                <c:pt idx="5">
                  <c:v>-2.3778957504003717</c:v>
                </c:pt>
                <c:pt idx="6">
                  <c:v>0.9563707643052588</c:v>
                </c:pt>
                <c:pt idx="7">
                  <c:v>0.4322548962020889</c:v>
                </c:pt>
                <c:pt idx="8">
                  <c:v>1.9494720951196642</c:v>
                </c:pt>
                <c:pt idx="9">
                  <c:v>1.0848806509884845</c:v>
                </c:pt>
                <c:pt idx="10">
                  <c:v>-2.6255640222864307</c:v>
                </c:pt>
                <c:pt idx="11">
                  <c:v>-7.5498331492289461</c:v>
                </c:pt>
                <c:pt idx="12">
                  <c:v>5.9135754571049359</c:v>
                </c:pt>
                <c:pt idx="13">
                  <c:v>0.76791240283773377</c:v>
                </c:pt>
                <c:pt idx="14">
                  <c:v>2.2237435581900167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7B-467D-8198-4956B6899CF1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-5.7892532206297087</c:v>
                </c:pt>
                <c:pt idx="1">
                  <c:v>-9.5755506923300935</c:v>
                </c:pt>
                <c:pt idx="2">
                  <c:v>-8.2552228642231107</c:v>
                </c:pt>
                <c:pt idx="3">
                  <c:v>-6.3122239320470452</c:v>
                </c:pt>
                <c:pt idx="4">
                  <c:v>-6.2284157970917242</c:v>
                </c:pt>
                <c:pt idx="5">
                  <c:v>-3.0456923996438734</c:v>
                </c:pt>
                <c:pt idx="6">
                  <c:v>-5.9296765126104711</c:v>
                </c:pt>
                <c:pt idx="7">
                  <c:v>-1.4368423939900676</c:v>
                </c:pt>
                <c:pt idx="8">
                  <c:v>-3.7431092566386881</c:v>
                </c:pt>
                <c:pt idx="9">
                  <c:v>-1.694677643156528</c:v>
                </c:pt>
                <c:pt idx="10">
                  <c:v>1.008876293423655</c:v>
                </c:pt>
                <c:pt idx="11">
                  <c:v>-23.755979857274589</c:v>
                </c:pt>
                <c:pt idx="12">
                  <c:v>29.026112629467306</c:v>
                </c:pt>
                <c:pt idx="13">
                  <c:v>10.924243572010939</c:v>
                </c:pt>
                <c:pt idx="14">
                  <c:v>6.8428373254170838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7B-467D-8198-4956B6899CF1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-1.3395612479691898</c:v>
                </c:pt>
                <c:pt idx="1">
                  <c:v>-3.6964220133574699</c:v>
                </c:pt>
                <c:pt idx="2">
                  <c:v>1.5207585132672508</c:v>
                </c:pt>
                <c:pt idx="3">
                  <c:v>0.23461080227187292</c:v>
                </c:pt>
                <c:pt idx="4">
                  <c:v>1.789074506296684</c:v>
                </c:pt>
                <c:pt idx="5">
                  <c:v>-1.1649413753719418</c:v>
                </c:pt>
                <c:pt idx="6">
                  <c:v>1.0867288723690471</c:v>
                </c:pt>
                <c:pt idx="7">
                  <c:v>-0.51631740465071241</c:v>
                </c:pt>
                <c:pt idx="8">
                  <c:v>0.76336583024370075</c:v>
                </c:pt>
                <c:pt idx="9">
                  <c:v>2.4438464876307187</c:v>
                </c:pt>
                <c:pt idx="10">
                  <c:v>0.20979789749300259</c:v>
                </c:pt>
                <c:pt idx="11">
                  <c:v>-11.805033177899682</c:v>
                </c:pt>
                <c:pt idx="12">
                  <c:v>7.0960775759253636</c:v>
                </c:pt>
                <c:pt idx="13">
                  <c:v>1.5226729597254351</c:v>
                </c:pt>
                <c:pt idx="14">
                  <c:v>2.5689439532792457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37B-467D-8198-4956B6899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9049984"/>
        <c:axId val="457773568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99.226277173069818</c:v>
                </c:pt>
                <c:pt idx="1">
                  <c:v>93.393536835890743</c:v>
                </c:pt>
                <c:pt idx="2">
                  <c:v>93.513158674443162</c:v>
                </c:pt>
                <c:pt idx="3">
                  <c:v>92.832648727483786</c:v>
                </c:pt>
                <c:pt idx="4">
                  <c:v>91.584177997856841</c:v>
                </c:pt>
                <c:pt idx="5">
                  <c:v>89.406401721206691</c:v>
                </c:pt>
                <c:pt idx="6">
                  <c:v>90.261458408685627</c:v>
                </c:pt>
                <c:pt idx="7">
                  <c:v>90.651617982040577</c:v>
                </c:pt>
                <c:pt idx="8">
                  <c:v>92.418845978374932</c:v>
                </c:pt>
                <c:pt idx="9">
                  <c:v>93.421480156261183</c:v>
                </c:pt>
                <c:pt idx="10">
                  <c:v>90.968639384190922</c:v>
                </c:pt>
                <c:pt idx="11">
                  <c:v>84.100658892560745</c:v>
                </c:pt>
                <c:pt idx="12">
                  <c:v>89.074014816094746</c:v>
                </c:pt>
                <c:pt idx="13">
                  <c:v>89.758025223573057</c:v>
                </c:pt>
                <c:pt idx="14">
                  <c:v>91.754013527440833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37B-467D-8198-4956B6899CF1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112.90761214584711</c:v>
                </c:pt>
                <c:pt idx="1">
                  <c:v>102.09608650932206</c:v>
                </c:pt>
                <c:pt idx="2">
                  <c:v>93.667827032327509</c:v>
                </c:pt>
                <c:pt idx="3">
                  <c:v>87.755304037764503</c:v>
                </c:pt>
                <c:pt idx="4">
                  <c:v>82.289538818290509</c:v>
                </c:pt>
                <c:pt idx="5">
                  <c:v>79.78325258879984</c:v>
                </c:pt>
                <c:pt idx="6">
                  <c:v>75.052363799045096</c:v>
                </c:pt>
                <c:pt idx="7">
                  <c:v>73.973979618288766</c:v>
                </c:pt>
                <c:pt idx="8">
                  <c:v>71.205052739692576</c:v>
                </c:pt>
                <c:pt idx="9">
                  <c:v>69.998356630115182</c:v>
                </c:pt>
                <c:pt idx="10">
                  <c:v>70.704553455942559</c:v>
                </c:pt>
                <c:pt idx="11">
                  <c:v>53.907993978772907</c:v>
                </c:pt>
                <c:pt idx="12">
                  <c:v>69.555389027337981</c:v>
                </c:pt>
                <c:pt idx="13">
                  <c:v>77.153789142144134</c:v>
                </c:pt>
                <c:pt idx="14">
                  <c:v>82.433297423536359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37B-467D-8198-4956B6899CF1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120.33890939571637</c:v>
                </c:pt>
                <c:pt idx="1">
                  <c:v>115.89067545817881</c:v>
                </c:pt>
                <c:pt idx="2">
                  <c:v>117.65309277129199</c:v>
                </c:pt>
                <c:pt idx="3">
                  <c:v>117.9291196361404</c:v>
                </c:pt>
                <c:pt idx="4">
                  <c:v>120.03895945105069</c:v>
                </c:pt>
                <c:pt idx="5">
                  <c:v>118.64057594583944</c:v>
                </c:pt>
                <c:pt idx="6">
                  <c:v>119.92987733898781</c:v>
                </c:pt>
                <c:pt idx="7">
                  <c:v>119.31065850891036</c:v>
                </c:pt>
                <c:pt idx="8">
                  <c:v>120.22143530780612</c:v>
                </c:pt>
                <c:pt idx="9">
                  <c:v>123.15946263195518</c:v>
                </c:pt>
                <c:pt idx="10">
                  <c:v>123.41784859512072</c:v>
                </c:pt>
                <c:pt idx="11">
                  <c:v>108.84833062101671</c:v>
                </c:pt>
                <c:pt idx="12">
                  <c:v>116.5722926019838</c:v>
                </c:pt>
                <c:pt idx="13">
                  <c:v>118.34730737996622</c:v>
                </c:pt>
                <c:pt idx="14">
                  <c:v>121.38758337677267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37B-467D-8198-4956B6899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049472"/>
        <c:axId val="457772992"/>
      </c:lineChart>
      <c:catAx>
        <c:axId val="45904947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772992"/>
        <c:crossesAt val="100"/>
        <c:auto val="1"/>
        <c:lblAlgn val="ctr"/>
        <c:lblOffset val="200"/>
        <c:noMultiLvlLbl val="0"/>
      </c:catAx>
      <c:valAx>
        <c:axId val="457772992"/>
        <c:scaling>
          <c:orientation val="minMax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049472"/>
        <c:crossesAt val="1"/>
        <c:crossBetween val="between"/>
        <c:majorUnit val="10"/>
      </c:valAx>
      <c:catAx>
        <c:axId val="45904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57773568"/>
        <c:crossesAt val="0"/>
        <c:auto val="1"/>
        <c:lblAlgn val="ctr"/>
        <c:lblOffset val="100"/>
        <c:noMultiLvlLbl val="0"/>
      </c:catAx>
      <c:valAx>
        <c:axId val="45777356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04998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629568"/>
        <c:axId val="36912966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29568"/>
        <c:axId val="369129664"/>
      </c:lineChart>
      <c:dateAx>
        <c:axId val="4356295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9664"/>
        <c:crosses val="autoZero"/>
        <c:auto val="0"/>
        <c:lblOffset val="300"/>
        <c:baseTimeUnit val="days"/>
      </c:dateAx>
      <c:valAx>
        <c:axId val="36912966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2956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Reggio Emilia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8D-4C79-A6AA-7D3CEDDF5B5D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8D-4C79-A6AA-7D3CEDDF5B5D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8D-4C79-A6AA-7D3CEDDF5B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-2.4612069280210758</c:v>
                </c:pt>
                <c:pt idx="1">
                  <c:v>-4.2687737027478523</c:v>
                </c:pt>
                <c:pt idx="2">
                  <c:v>2.0262918457903956</c:v>
                </c:pt>
                <c:pt idx="3">
                  <c:v>0.26171898542000083</c:v>
                </c:pt>
                <c:pt idx="4">
                  <c:v>0.16962806801466002</c:v>
                </c:pt>
                <c:pt idx="5">
                  <c:v>-1.0157742000624137</c:v>
                </c:pt>
                <c:pt idx="6">
                  <c:v>0.9510166513610141</c:v>
                </c:pt>
                <c:pt idx="7">
                  <c:v>2.372135936747477</c:v>
                </c:pt>
                <c:pt idx="8">
                  <c:v>-4.5635644736685688E-2</c:v>
                </c:pt>
                <c:pt idx="9">
                  <c:v>1.6017930907530786</c:v>
                </c:pt>
                <c:pt idx="10">
                  <c:v>2.8167371762212401</c:v>
                </c:pt>
                <c:pt idx="11">
                  <c:v>-3.6968589851857914</c:v>
                </c:pt>
                <c:pt idx="12">
                  <c:v>1.1214434572788257</c:v>
                </c:pt>
                <c:pt idx="13">
                  <c:v>0.64535088238157901</c:v>
                </c:pt>
                <c:pt idx="14">
                  <c:v>1.3428056522166942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28D-4C79-A6AA-7D3CEDDF5B5D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28D-4C79-A6AA-7D3CEDDF5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9099648"/>
        <c:axId val="457776448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113.48765768997065</c:v>
                </c:pt>
                <c:pt idx="1">
                  <c:v>108.64312640263668</c:v>
                </c:pt>
                <c:pt idx="2">
                  <c:v>110.84455321394506</c:v>
                </c:pt>
                <c:pt idx="3">
                  <c:v>111.13465445400995</c:v>
                </c:pt>
                <c:pt idx="4">
                  <c:v>111.32317002125505</c:v>
                </c:pt>
                <c:pt idx="5">
                  <c:v>110.19237798148752</c:v>
                </c:pt>
                <c:pt idx="6">
                  <c:v>111.24032584462213</c:v>
                </c:pt>
                <c:pt idx="7">
                  <c:v>113.87909759013739</c:v>
                </c:pt>
                <c:pt idx="8">
                  <c:v>113.82712812973182</c:v>
                </c:pt>
                <c:pt idx="9">
                  <c:v>115.65040320351652</c:v>
                </c:pt>
                <c:pt idx="10">
                  <c:v>118.90797110499973</c:v>
                </c:pt>
                <c:pt idx="11">
                  <c:v>114.51211109110243</c:v>
                </c:pt>
                <c:pt idx="12">
                  <c:v>115.79629966872545</c:v>
                </c:pt>
                <c:pt idx="13">
                  <c:v>116.5435921104028</c:v>
                </c:pt>
                <c:pt idx="14">
                  <c:v>118.10854605255766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28D-4C79-A6AA-7D3CEDDF5B5D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28D-4C79-A6AA-7D3CEDDF5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099136"/>
        <c:axId val="457775872"/>
      </c:lineChart>
      <c:catAx>
        <c:axId val="4590991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7775872"/>
        <c:crossesAt val="100"/>
        <c:auto val="1"/>
        <c:lblAlgn val="ctr"/>
        <c:lblOffset val="100"/>
        <c:noMultiLvlLbl val="0"/>
      </c:catAx>
      <c:valAx>
        <c:axId val="45777587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099136"/>
        <c:crosses val="autoZero"/>
        <c:crossBetween val="between"/>
      </c:valAx>
      <c:catAx>
        <c:axId val="4590996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776448"/>
        <c:crossesAt val="0"/>
        <c:auto val="1"/>
        <c:lblAlgn val="ctr"/>
        <c:lblOffset val="100"/>
        <c:noMultiLvlLbl val="0"/>
      </c:catAx>
      <c:valAx>
        <c:axId val="45777644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099648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73.01912809651229</c:v>
                </c:pt>
                <c:pt idx="1">
                  <c:v>69.709577656110326</c:v>
                </c:pt>
                <c:pt idx="2">
                  <c:v>70.239719250311509</c:v>
                </c:pt>
                <c:pt idx="3">
                  <c:v>70.038603987631248</c:v>
                </c:pt>
                <c:pt idx="4">
                  <c:v>70.591652774071761</c:v>
                </c:pt>
                <c:pt idx="5">
                  <c:v>70.419886634882474</c:v>
                </c:pt>
                <c:pt idx="6">
                  <c:v>70.123953390475052</c:v>
                </c:pt>
                <c:pt idx="7">
                  <c:v>71.654680164132841</c:v>
                </c:pt>
                <c:pt idx="8">
                  <c:v>71.845361518496432</c:v>
                </c:pt>
                <c:pt idx="9">
                  <c:v>72.278358657976028</c:v>
                </c:pt>
                <c:pt idx="10">
                  <c:v>73.112485312669889</c:v>
                </c:pt>
                <c:pt idx="11">
                  <c:v>71.124326667279618</c:v>
                </c:pt>
                <c:pt idx="12">
                  <c:v>71.469099108265269</c:v>
                </c:pt>
                <c:pt idx="13">
                  <c:v>71.285547535988727</c:v>
                </c:pt>
                <c:pt idx="14">
                  <c:v>71.851649132725655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1D3-4061-B901-6EE9AA439E1B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D3-4061-B901-6EE9AA439E1B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69.375090048984632</c:v>
                </c:pt>
                <c:pt idx="1">
                  <c:v>65.853297413393562</c:v>
                </c:pt>
                <c:pt idx="2">
                  <c:v>66.740173663757162</c:v>
                </c:pt>
                <c:pt idx="3">
                  <c:v>66.668397311496761</c:v>
                </c:pt>
                <c:pt idx="4">
                  <c:v>66.37044780672683</c:v>
                </c:pt>
                <c:pt idx="5">
                  <c:v>65.696373680166161</c:v>
                </c:pt>
                <c:pt idx="6">
                  <c:v>66.319175349233944</c:v>
                </c:pt>
                <c:pt idx="7">
                  <c:v>68.264864725163932</c:v>
                </c:pt>
                <c:pt idx="8">
                  <c:v>68.337622242816991</c:v>
                </c:pt>
                <c:pt idx="9">
                  <c:v>69.240868866573834</c:v>
                </c:pt>
                <c:pt idx="10">
                  <c:v>70.201052817324765</c:v>
                </c:pt>
                <c:pt idx="11">
                  <c:v>67.730999657433301</c:v>
                </c:pt>
                <c:pt idx="12">
                  <c:v>67.830505559095627</c:v>
                </c:pt>
                <c:pt idx="13">
                  <c:v>68.210626765810261</c:v>
                </c:pt>
                <c:pt idx="14">
                  <c:v>69.039029071387944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1D3-4061-B901-6EE9AA439E1B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1D3-4061-B901-6EE9AA439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788352"/>
        <c:axId val="457172672"/>
      </c:lineChart>
      <c:catAx>
        <c:axId val="4587883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172672"/>
        <c:crosses val="autoZero"/>
        <c:auto val="1"/>
        <c:lblAlgn val="ctr"/>
        <c:lblOffset val="100"/>
        <c:tickLblSkip val="2"/>
        <c:noMultiLvlLbl val="0"/>
      </c:catAx>
      <c:valAx>
        <c:axId val="457172672"/>
        <c:scaling>
          <c:orientation val="minMax"/>
          <c:min val="64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788352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75-4632-9C32-0F2BFE5D29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4.9905252808704876</c:v>
                </c:pt>
                <c:pt idx="1">
                  <c:v>5.5319231192885194</c:v>
                </c:pt>
                <c:pt idx="2">
                  <c:v>4.9822886878051236</c:v>
                </c:pt>
                <c:pt idx="3">
                  <c:v>4.8119272576159169</c:v>
                </c:pt>
                <c:pt idx="4">
                  <c:v>5.9797508649569204</c:v>
                </c:pt>
                <c:pt idx="5">
                  <c:v>6.7076406686183327</c:v>
                </c:pt>
                <c:pt idx="6">
                  <c:v>5.4257894161425053</c:v>
                </c:pt>
                <c:pt idx="7">
                  <c:v>4.7307662684477378</c:v>
                </c:pt>
                <c:pt idx="8">
                  <c:v>4.8823461968054715</c:v>
                </c:pt>
                <c:pt idx="9">
                  <c:v>4.2024886118066398</c:v>
                </c:pt>
                <c:pt idx="10">
                  <c:v>3.9821276528819989</c:v>
                </c:pt>
                <c:pt idx="11">
                  <c:v>4.7709794508429608</c:v>
                </c:pt>
                <c:pt idx="12">
                  <c:v>5.0911423182453941</c:v>
                </c:pt>
                <c:pt idx="13">
                  <c:v>4.3135262005613022</c:v>
                </c:pt>
                <c:pt idx="14">
                  <c:v>3.9144822635068444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75-4632-9C32-0F2BFE5D29DD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75-4632-9C32-0F2BFE5D29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B75-4632-9C32-0F2BFE5D2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911232"/>
        <c:axId val="457175552"/>
      </c:lineChart>
      <c:catAx>
        <c:axId val="4589112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175552"/>
        <c:crosses val="autoZero"/>
        <c:auto val="1"/>
        <c:lblAlgn val="ctr"/>
        <c:lblOffset val="100"/>
        <c:tickLblSkip val="2"/>
        <c:noMultiLvlLbl val="0"/>
      </c:catAx>
      <c:valAx>
        <c:axId val="457175552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11232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4A-451B-9774-45EB548B4EF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122.51763965337672</c:v>
                </c:pt>
                <c:pt idx="1">
                  <c:v>118.7696966216796</c:v>
                </c:pt>
                <c:pt idx="2">
                  <c:v>119.94720146596968</c:v>
                </c:pt>
                <c:pt idx="3">
                  <c:v>118.19833711545508</c:v>
                </c:pt>
                <c:pt idx="4">
                  <c:v>119.76164108825698</c:v>
                </c:pt>
                <c:pt idx="5">
                  <c:v>120.17343239580904</c:v>
                </c:pt>
                <c:pt idx="6">
                  <c:v>122.42459406998788</c:v>
                </c:pt>
                <c:pt idx="7">
                  <c:v>123.07887600792805</c:v>
                </c:pt>
                <c:pt idx="8">
                  <c:v>124.13159948740542</c:v>
                </c:pt>
                <c:pt idx="9">
                  <c:v>123.66260954765968</c:v>
                </c:pt>
                <c:pt idx="10">
                  <c:v>123.68384166216221</c:v>
                </c:pt>
                <c:pt idx="11">
                  <c:v>120.92912539456283</c:v>
                </c:pt>
                <c:pt idx="12">
                  <c:v>122.52949899958857</c:v>
                </c:pt>
                <c:pt idx="13">
                  <c:v>123.3837927980056</c:v>
                </c:pt>
                <c:pt idx="14">
                  <c:v>123.51760865392038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4A-451B-9774-45EB548B4EF4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34A-451B-9774-45EB548B4EF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34A-451B-9774-45EB548B4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293696"/>
        <c:axId val="457177280"/>
      </c:lineChart>
      <c:catAx>
        <c:axId val="4592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177280"/>
        <c:crosses val="autoZero"/>
        <c:auto val="1"/>
        <c:lblAlgn val="ctr"/>
        <c:lblOffset val="100"/>
        <c:tickLblSkip val="2"/>
        <c:noMultiLvlLbl val="0"/>
      </c:catAx>
      <c:valAx>
        <c:axId val="457177280"/>
        <c:scaling>
          <c:orientation val="minMax"/>
          <c:min val="116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293696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CE-45A1-80B1-BBB59D46FBF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101.74900984719643</c:v>
                </c:pt>
                <c:pt idx="1">
                  <c:v>102.70574372863922</c:v>
                </c:pt>
                <c:pt idx="2">
                  <c:v>102.45574500268788</c:v>
                </c:pt>
                <c:pt idx="3">
                  <c:v>100.57707557206564</c:v>
                </c:pt>
                <c:pt idx="4">
                  <c:v>100.04040150133254</c:v>
                </c:pt>
                <c:pt idx="5">
                  <c:v>101.81963901408831</c:v>
                </c:pt>
                <c:pt idx="6">
                  <c:v>103.74643189294713</c:v>
                </c:pt>
                <c:pt idx="7">
                  <c:v>103.60780441799403</c:v>
                </c:pt>
                <c:pt idx="8">
                  <c:v>106.06521541125711</c:v>
                </c:pt>
                <c:pt idx="9">
                  <c:v>105.28801334137525</c:v>
                </c:pt>
                <c:pt idx="10">
                  <c:v>103.35106975584797</c:v>
                </c:pt>
                <c:pt idx="11">
                  <c:v>101.86741984783777</c:v>
                </c:pt>
                <c:pt idx="12">
                  <c:v>102.88279475631953</c:v>
                </c:pt>
                <c:pt idx="13">
                  <c:v>103.64873339238697</c:v>
                </c:pt>
                <c:pt idx="14">
                  <c:v>103.85058556341895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CE-45A1-80B1-BBB59D46FBF5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DCE-45A1-80B1-BBB59D46FBF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CE-45A1-80B1-BBB59D46F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296256"/>
        <c:axId val="457178432"/>
      </c:lineChart>
      <c:catAx>
        <c:axId val="45929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178432"/>
        <c:crosses val="autoZero"/>
        <c:auto val="1"/>
        <c:lblAlgn val="ctr"/>
        <c:lblOffset val="100"/>
        <c:tickLblSkip val="2"/>
        <c:noMultiLvlLbl val="0"/>
      </c:catAx>
      <c:valAx>
        <c:axId val="457178432"/>
        <c:scaling>
          <c:orientation val="minMax"/>
          <c:min val="99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2962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6632448"/>
        <c:axId val="36962592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32448"/>
        <c:axId val="369625920"/>
      </c:lineChart>
      <c:dateAx>
        <c:axId val="4466324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625920"/>
        <c:crosses val="autoZero"/>
        <c:auto val="0"/>
        <c:lblOffset val="300"/>
        <c:baseTimeUnit val="days"/>
      </c:dateAx>
      <c:valAx>
        <c:axId val="36962592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63244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6633984"/>
        <c:axId val="36962880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33984"/>
        <c:axId val="369628800"/>
      </c:lineChart>
      <c:dateAx>
        <c:axId val="4466339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628800"/>
        <c:crosses val="autoZero"/>
        <c:auto val="0"/>
        <c:lblOffset val="300"/>
        <c:baseTimeUnit val="days"/>
      </c:dateAx>
      <c:valAx>
        <c:axId val="36962880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663398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655680"/>
        <c:axId val="38822003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55680"/>
        <c:axId val="388220032"/>
      </c:lineChart>
      <c:dateAx>
        <c:axId val="4356556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20032"/>
        <c:crosses val="autoZero"/>
        <c:auto val="0"/>
        <c:lblOffset val="300"/>
        <c:baseTimeUnit val="days"/>
      </c:dateAx>
      <c:valAx>
        <c:axId val="38822003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565568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F8-4B64-8F93-C51D9392F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2006400"/>
        <c:axId val="45253888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F8-4B64-8F93-C51D9392F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006400"/>
        <c:axId val="452538880"/>
      </c:lineChart>
      <c:dateAx>
        <c:axId val="4520064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538880"/>
        <c:crosses val="autoZero"/>
        <c:auto val="0"/>
        <c:lblOffset val="300"/>
        <c:baseTimeUnit val="days"/>
      </c:dateAx>
      <c:valAx>
        <c:axId val="45253888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200640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200025</xdr:colOff>
      <xdr:row>5</xdr:row>
      <xdr:rowOff>95250</xdr:rowOff>
    </xdr:to>
    <xdr:pic>
      <xdr:nvPicPr>
        <xdr:cNvPr id="6336" name="Immagine 1">
          <a:extLst>
            <a:ext uri="{FF2B5EF4-FFF2-40B4-BE49-F238E27FC236}">
              <a16:creationId xmlns:a16="http://schemas.microsoft.com/office/drawing/2014/main" xmlns="" id="{00000000-0008-0000-0000-0000C0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285750"/>
          <a:ext cx="1800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53DC408C-AE2C-47C2-9E33-3A9E02490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0F7057EE-28A2-4EC9-98F6-BE1E971D4A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5A46E79E-2443-4FD8-AF97-40307731D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92BED366-58AF-4141-BC7F-406BC8553A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44D8918C-9D96-4548-BD2B-94EB1FADE8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C897EF86-156C-43FB-90DB-EE99191D7C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1656ECF0-DCCC-41CA-AD13-3CB0B521E2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3C7976B7-A7B0-473C-A940-D3C84D3B01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BFC85502-3859-463D-8A8B-498524B7A2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EB92181B-4033-43F0-9DF2-957FDA21C7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E968E2E7-4B15-48A1-82FA-9D56993DD5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D64148F5-387F-4FDB-835A-3DC201624F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493B0DC7-72A5-4045-89C3-95FBDE175D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ABAA9F63-312F-4550-8DE1-CE72CE347C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55BDF50C-37EA-4782-A4DD-354D847731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AD2F8C83-7B6C-425F-BF5B-B12D0E4A32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E761BD80-6C7F-4D63-8635-E3B1CFA9A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2555C67B-FD85-4379-9A27-C272C3358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F5FF6E73-751C-453B-996E-8C9EDCCE7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48FF118E-0B89-4605-A82E-45910B592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B49616BA-93C1-4F04-9A63-99A1B0F68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:a16="http://schemas.microsoft.com/office/drawing/2014/main" xmlns="" id="{DD3429ED-C274-461A-B6EF-4C1FD6DA96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:a16="http://schemas.microsoft.com/office/drawing/2014/main" xmlns="" id="{CB03D2B3-C1A8-475A-94F3-C8FC7E310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3A27FE86-86B1-4FA8-8319-EFDF47594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40354171-FD4B-4388-88C6-BB79A83B0D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017B3E52-18E1-4D8F-9CD7-A2925D5391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7ACB41D7-3DEB-4387-822B-6C05CF0186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F1434CF9-AE01-47E6-9A1E-569C3B574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xmlns="" id="{74FBB634-5A2A-4930-9DCC-8AAE6DDF85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FC24D712-EA97-4FAD-8E11-97820FF69E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AE601BB-F2B1-4F13-A00B-A1E1E4257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38A18236-1597-4AF0-AC59-73A815FAD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8C9D043D-38AD-42BE-85F0-9D81F861B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F5747DA3-A8CC-4363-B6CF-70137FB79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FCC5ED03-B700-4371-9049-4C66B2B56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901C4E2A-70B4-49C6-9BAF-7CA131BFBC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B773B435-A6E2-42B4-BBC3-FEC6E6056D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CD7D0382-87FD-4A52-9901-3D038865A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31D6E999-AA1D-4516-9FA4-C74081F2E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20254D22-43B5-43D0-A126-0B9336C3B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A7F74B8A-5BE3-4E33-BDCA-51BD201B9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9D9BC0B5-EC9A-44AB-AE34-F55D10B09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90E16384-A37B-4122-95D1-1891A77398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13E1F6E1-BDAF-4584-AA70-9407D8CEC3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E105A918-586F-4EFC-BC3A-68A6139FF2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D4275279-9AD1-4FDF-99DB-CDABBDD62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50D1C905-F1F1-4B43-812A-96853434D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A10">
            <v>2009</v>
          </cell>
          <cell r="D10">
            <v>114.8370871526554</v>
          </cell>
          <cell r="E10">
            <v>113.27707167160614</v>
          </cell>
          <cell r="H10">
            <v>-23.87839153747986</v>
          </cell>
          <cell r="I10">
            <v>-21.782288117433136</v>
          </cell>
          <cell r="M10">
            <v>95.460031611332738</v>
          </cell>
          <cell r="N10">
            <v>93.593787092398273</v>
          </cell>
          <cell r="O10">
            <v>108.62181429969165</v>
          </cell>
          <cell r="P10">
            <v>110.96919199786144</v>
          </cell>
          <cell r="Q10">
            <v>104.68797167296802</v>
          </cell>
          <cell r="R10">
            <v>4.1055003344736107</v>
          </cell>
          <cell r="S10">
            <v>-20.504088964001799</v>
          </cell>
          <cell r="T10">
            <v>-11.550903686427915</v>
          </cell>
          <cell r="U10">
            <v>-3.5671247531116612</v>
          </cell>
          <cell r="V10">
            <v>-9.6551698863381326</v>
          </cell>
          <cell r="W10">
            <v>2.3180495382862971</v>
          </cell>
          <cell r="X10">
            <v>29.4796340666365</v>
          </cell>
          <cell r="Y10">
            <v>6.9656412670639378</v>
          </cell>
          <cell r="Z10">
            <v>61.23667512801326</v>
          </cell>
          <cell r="AA10">
            <v>113.48765768997065</v>
          </cell>
          <cell r="AB10">
            <v>-2.4612069280210758</v>
          </cell>
          <cell r="AC10">
            <v>0.24966270660020662</v>
          </cell>
          <cell r="AD10">
            <v>1.1887425218429559</v>
          </cell>
          <cell r="AE10">
            <v>80.027264147645838</v>
          </cell>
          <cell r="AF10">
            <v>99.226277173069818</v>
          </cell>
          <cell r="AG10">
            <v>112.90761214584711</v>
          </cell>
          <cell r="AH10">
            <v>120.33890939571637</v>
          </cell>
          <cell r="AI10">
            <v>111.00114936560809</v>
          </cell>
          <cell r="AJ10">
            <v>0.45614009063463801</v>
          </cell>
          <cell r="AK10">
            <v>-6.2275921122679989</v>
          </cell>
          <cell r="AL10">
            <v>-5.7892532206297087</v>
          </cell>
          <cell r="AM10">
            <v>-1.3395612479691898</v>
          </cell>
          <cell r="AN10">
            <v>-3.2189442972557547</v>
          </cell>
          <cell r="AO10">
            <v>73.01912809651229</v>
          </cell>
          <cell r="AP10">
            <v>69.375090048984632</v>
          </cell>
          <cell r="AQ10">
            <v>4.9905252808704876</v>
          </cell>
          <cell r="AR10">
            <v>-4.2750046360733762</v>
          </cell>
          <cell r="AS10">
            <v>31.068378869674483</v>
          </cell>
          <cell r="AT10">
            <v>29.318365959182092</v>
          </cell>
          <cell r="AU10">
            <v>42.754765294425852</v>
          </cell>
          <cell r="AV10">
            <v>17.470491524818581</v>
          </cell>
          <cell r="AW10">
            <v>122.51763965337672</v>
          </cell>
          <cell r="AX10">
            <v>101.74900984719643</v>
          </cell>
          <cell r="AY10">
            <v>-7.3754890046755728</v>
          </cell>
          <cell r="AZ10">
            <v>68.240939568850465</v>
          </cell>
        </row>
        <row r="11">
          <cell r="A11">
            <v>2010</v>
          </cell>
          <cell r="D11">
            <v>127.63685088498812</v>
          </cell>
          <cell r="E11">
            <v>132.88771175365682</v>
          </cell>
          <cell r="H11">
            <v>17.312100138766429</v>
          </cell>
          <cell r="I11">
            <v>11.146019156091702</v>
          </cell>
          <cell r="M11">
            <v>93.933555487936104</v>
          </cell>
          <cell r="N11">
            <v>101.41006552768738</v>
          </cell>
          <cell r="O11">
            <v>95.870672845566915</v>
          </cell>
          <cell r="P11">
            <v>107.37427539895864</v>
          </cell>
          <cell r="Q11">
            <v>104.29367528172313</v>
          </cell>
          <cell r="R11">
            <v>-1.5990735574148096</v>
          </cell>
          <cell r="S11">
            <v>8.3512791587038393</v>
          </cell>
          <cell r="T11">
            <v>-11.739024556286504</v>
          </cell>
          <cell r="U11">
            <v>-3.2395627418573048</v>
          </cell>
          <cell r="V11">
            <v>-0.37663963198812933</v>
          </cell>
          <cell r="W11">
            <v>2.2896057838701322</v>
          </cell>
          <cell r="X11">
            <v>32.062320006585324</v>
          </cell>
          <cell r="Y11">
            <v>6.1711860606887559</v>
          </cell>
          <cell r="Z11">
            <v>59.476888148855792</v>
          </cell>
          <cell r="AA11">
            <v>108.64312640263668</v>
          </cell>
          <cell r="AB11">
            <v>-4.2687737027478523</v>
          </cell>
          <cell r="AC11">
            <v>-3.7201367377772798</v>
          </cell>
          <cell r="AD11">
            <v>0.85087164550763372</v>
          </cell>
          <cell r="AE11">
            <v>75.68097769614775</v>
          </cell>
          <cell r="AF11">
            <v>93.393536835890743</v>
          </cell>
          <cell r="AG11">
            <v>102.09608650932206</v>
          </cell>
          <cell r="AH11">
            <v>115.89067545817881</v>
          </cell>
          <cell r="AI11">
            <v>105.50276124354859</v>
          </cell>
          <cell r="AJ11">
            <v>-5.4310071671067384</v>
          </cell>
          <cell r="AK11">
            <v>-5.8782214785763394</v>
          </cell>
          <cell r="AL11">
            <v>-9.5755506923300935</v>
          </cell>
          <cell r="AM11">
            <v>-3.6964220133574699</v>
          </cell>
          <cell r="AN11">
            <v>-4.9534515214335944</v>
          </cell>
          <cell r="AO11">
            <v>69.709577656110326</v>
          </cell>
          <cell r="AP11">
            <v>65.853297413393562</v>
          </cell>
          <cell r="AQ11">
            <v>5.5319231192885194</v>
          </cell>
          <cell r="AR11">
            <v>-1.5719828274728176</v>
          </cell>
          <cell r="AS11">
            <v>30.660188601420355</v>
          </cell>
          <cell r="AT11">
            <v>28.778022189038172</v>
          </cell>
          <cell r="AU11">
            <v>49.070585884606004</v>
          </cell>
          <cell r="AV11">
            <v>22.039360905394929</v>
          </cell>
          <cell r="AW11">
            <v>118.7696966216796</v>
          </cell>
          <cell r="AX11">
            <v>102.70574372863922</v>
          </cell>
          <cell r="AY11">
            <v>4.0656891395858485</v>
          </cell>
          <cell r="AZ11">
            <v>71.015404037652559</v>
          </cell>
        </row>
        <row r="12">
          <cell r="A12">
            <v>2011</v>
          </cell>
          <cell r="D12">
            <v>139.6170463869986</v>
          </cell>
          <cell r="E12">
            <v>137.34742026576606</v>
          </cell>
          <cell r="H12">
            <v>3.3559976714600426</v>
          </cell>
          <cell r="I12">
            <v>9.3861572257103898</v>
          </cell>
          <cell r="M12">
            <v>106.59253956371958</v>
          </cell>
          <cell r="N12">
            <v>106.15628414751268</v>
          </cell>
          <cell r="O12">
            <v>88.879796593375161</v>
          </cell>
          <cell r="P12">
            <v>108.82116725455326</v>
          </cell>
          <cell r="Q12">
            <v>106.54705484142644</v>
          </cell>
          <cell r="R12">
            <v>13.476530309138868</v>
          </cell>
          <cell r="S12">
            <v>4.6802243890962547</v>
          </cell>
          <cell r="T12">
            <v>-7.2919862192403766</v>
          </cell>
          <cell r="U12">
            <v>1.3475218810264922</v>
          </cell>
          <cell r="V12">
            <v>2.1606099829317271</v>
          </cell>
          <cell r="W12">
            <v>2.5432162178037796</v>
          </cell>
          <cell r="X12">
            <v>32.853081567201954</v>
          </cell>
          <cell r="Y12">
            <v>5.6001858490620826</v>
          </cell>
          <cell r="Z12">
            <v>59.003516365932185</v>
          </cell>
          <cell r="AA12">
            <v>110.84455321394506</v>
          </cell>
          <cell r="AB12">
            <v>2.0262918457903956</v>
          </cell>
          <cell r="AC12">
            <v>1.4361159497327636</v>
          </cell>
          <cell r="AD12">
            <v>0.67051630336272261</v>
          </cell>
          <cell r="AE12">
            <v>74.199645343468333</v>
          </cell>
          <cell r="AF12">
            <v>93.513158674443162</v>
          </cell>
          <cell r="AG12">
            <v>93.667827032327509</v>
          </cell>
          <cell r="AH12">
            <v>117.65309277129199</v>
          </cell>
          <cell r="AI12">
            <v>105.63503600564528</v>
          </cell>
          <cell r="AJ12">
            <v>-1.9573377588049112</v>
          </cell>
          <cell r="AK12">
            <v>0.1280836368394711</v>
          </cell>
          <cell r="AL12">
            <v>-8.2552228642231107</v>
          </cell>
          <cell r="AM12">
            <v>1.5207585132672508</v>
          </cell>
          <cell r="AN12">
            <v>0.12537563997148116</v>
          </cell>
          <cell r="AO12">
            <v>70.239719250311509</v>
          </cell>
          <cell r="AP12">
            <v>66.740173663757162</v>
          </cell>
          <cell r="AQ12">
            <v>4.9822886878051236</v>
          </cell>
          <cell r="AR12">
            <v>3.5286925862856089</v>
          </cell>
          <cell r="AS12">
            <v>31.08871038149055</v>
          </cell>
          <cell r="AT12">
            <v>29.591227028168539</v>
          </cell>
          <cell r="AU12">
            <v>53.897916974862696</v>
          </cell>
          <cell r="AV12">
            <v>23.486877374615734</v>
          </cell>
          <cell r="AW12">
            <v>119.94720146596968</v>
          </cell>
          <cell r="AX12">
            <v>102.45574500268788</v>
          </cell>
          <cell r="AY12">
            <v>0.13165051352093116</v>
          </cell>
          <cell r="AZ12">
            <v>71.108896181747085</v>
          </cell>
        </row>
        <row r="13">
          <cell r="A13">
            <v>2012</v>
          </cell>
          <cell r="D13">
            <v>138.70677628503512</v>
          </cell>
          <cell r="E13">
            <v>119.23430547570693</v>
          </cell>
          <cell r="H13">
            <v>-13.18780851872603</v>
          </cell>
          <cell r="I13">
            <v>-0.65197633492426466</v>
          </cell>
          <cell r="M13">
            <v>105.04487598539168</v>
          </cell>
          <cell r="N13">
            <v>100.41921503924152</v>
          </cell>
          <cell r="O13">
            <v>69.274023017668384</v>
          </cell>
          <cell r="P13">
            <v>107.49809291743219</v>
          </cell>
          <cell r="Q13">
            <v>102.53541381660719</v>
          </cell>
          <cell r="R13">
            <v>-1.451943620690932</v>
          </cell>
          <cell r="S13">
            <v>-5.4043612720082068</v>
          </cell>
          <cell r="T13">
            <v>-22.058751625415095</v>
          </cell>
          <cell r="U13">
            <v>-1.2158244305780497</v>
          </cell>
          <cell r="V13">
            <v>-3.7651355363972905</v>
          </cell>
          <cell r="W13">
            <v>2.6043473601159506</v>
          </cell>
          <cell r="X13">
            <v>32.293475471227758</v>
          </cell>
          <cell r="Y13">
            <v>4.5356272764395893</v>
          </cell>
          <cell r="Z13">
            <v>60.566549892216706</v>
          </cell>
          <cell r="AA13">
            <v>111.13465445400995</v>
          </cell>
          <cell r="AB13">
            <v>0.26171898542000083</v>
          </cell>
          <cell r="AC13">
            <v>8.2277072715131183E-2</v>
          </cell>
          <cell r="AD13">
            <v>0.36966249014394048</v>
          </cell>
          <cell r="AE13">
            <v>69.664428313804393</v>
          </cell>
          <cell r="AF13">
            <v>92.832648727483786</v>
          </cell>
          <cell r="AG13">
            <v>87.755304037764503</v>
          </cell>
          <cell r="AH13">
            <v>117.9291196361404</v>
          </cell>
          <cell r="AI13">
            <v>104.81897400708982</v>
          </cell>
          <cell r="AJ13">
            <v>-6.1121815457075623</v>
          </cell>
          <cell r="AK13">
            <v>-0.72771571039378369</v>
          </cell>
          <cell r="AL13">
            <v>-6.3122239320470452</v>
          </cell>
          <cell r="AM13">
            <v>0.23461080227187292</v>
          </cell>
          <cell r="AN13">
            <v>-0.77252967331014055</v>
          </cell>
          <cell r="AO13">
            <v>70.038603987631248</v>
          </cell>
          <cell r="AP13">
            <v>66.668397311496761</v>
          </cell>
          <cell r="AQ13">
            <v>4.8119272576159169</v>
          </cell>
          <cell r="AR13">
            <v>-2.6519769768038715</v>
          </cell>
          <cell r="AS13">
            <v>29.722543277422563</v>
          </cell>
          <cell r="AT13">
            <v>28.631067810107368</v>
          </cell>
          <cell r="AU13">
            <v>56.064592800176065</v>
          </cell>
          <cell r="AV13">
            <v>21.656289076784066</v>
          </cell>
          <cell r="AW13">
            <v>118.19833711545508</v>
          </cell>
          <cell r="AX13">
            <v>100.57707557206564</v>
          </cell>
          <cell r="AY13">
            <v>-4.016342989693678</v>
          </cell>
          <cell r="AZ13">
            <v>68.252919014902929</v>
          </cell>
        </row>
        <row r="14">
          <cell r="A14">
            <v>2013</v>
          </cell>
          <cell r="D14">
            <v>141.72674593778743</v>
          </cell>
          <cell r="E14">
            <v>122.40181987143239</v>
          </cell>
          <cell r="H14">
            <v>2.6565461870122764</v>
          </cell>
          <cell r="I14">
            <v>2.1772329612407715</v>
          </cell>
          <cell r="M14">
            <v>103.70091496833953</v>
          </cell>
          <cell r="N14">
            <v>101.75350340226787</v>
          </cell>
          <cell r="O14">
            <v>73.328993662894476</v>
          </cell>
          <cell r="P14">
            <v>105.81659054673447</v>
          </cell>
          <cell r="Q14">
            <v>102.24203041220744</v>
          </cell>
          <cell r="R14">
            <v>-1.2794160633204599</v>
          </cell>
          <cell r="S14">
            <v>1.328718176600896</v>
          </cell>
          <cell r="T14">
            <v>5.8535226750030978</v>
          </cell>
          <cell r="U14">
            <v>-1.5642160014775808</v>
          </cell>
          <cell r="V14">
            <v>-0.28612885390456588</v>
          </cell>
          <cell r="W14">
            <v>2.5784044808360047</v>
          </cell>
          <cell r="X14">
            <v>32.816462116616414</v>
          </cell>
          <cell r="Y14">
            <v>4.8148980601558042</v>
          </cell>
          <cell r="Z14">
            <v>59.790235342391775</v>
          </cell>
          <cell r="AA14">
            <v>111.32317002125505</v>
          </cell>
          <cell r="AB14">
            <v>0.16962806801466002</v>
          </cell>
          <cell r="AC14">
            <v>1.4138329863442545</v>
          </cell>
          <cell r="AD14">
            <v>0.61930849148814637</v>
          </cell>
          <cell r="AE14">
            <v>70.588548281232406</v>
          </cell>
          <cell r="AF14">
            <v>91.584177997856841</v>
          </cell>
          <cell r="AG14">
            <v>82.289538818290509</v>
          </cell>
          <cell r="AH14">
            <v>120.03895945105069</v>
          </cell>
          <cell r="AI14">
            <v>105.05834920275576</v>
          </cell>
          <cell r="AJ14">
            <v>1.3265306122449028</v>
          </cell>
          <cell r="AK14">
            <v>-1.3448616911620137</v>
          </cell>
          <cell r="AL14">
            <v>-6.2284157970917242</v>
          </cell>
          <cell r="AM14">
            <v>1.789074506296684</v>
          </cell>
          <cell r="AN14">
            <v>0.22837009991125701</v>
          </cell>
          <cell r="AO14">
            <v>70.591652774071761</v>
          </cell>
          <cell r="AP14">
            <v>66.37044780672683</v>
          </cell>
          <cell r="AQ14">
            <v>5.9797508649569204</v>
          </cell>
          <cell r="AR14">
            <v>1.2692429442799691</v>
          </cell>
          <cell r="AS14">
            <v>29.469010280524081</v>
          </cell>
          <cell r="AT14">
            <v>28.822927129292406</v>
          </cell>
          <cell r="AU14">
            <v>56.467613449840165</v>
          </cell>
          <cell r="AV14">
            <v>21.551326117400901</v>
          </cell>
          <cell r="AW14">
            <v>119.76164108825698</v>
          </cell>
          <cell r="AX14">
            <v>100.04040150133254</v>
          </cell>
          <cell r="AY14">
            <v>-0.4549851394174742</v>
          </cell>
          <cell r="AZ14">
            <v>67.942378376166474</v>
          </cell>
        </row>
        <row r="15">
          <cell r="A15">
            <v>2014</v>
          </cell>
          <cell r="D15">
            <v>147.86643285623984</v>
          </cell>
          <cell r="E15">
            <v>136.89696158738465</v>
          </cell>
          <cell r="H15">
            <v>11.842259968991931</v>
          </cell>
          <cell r="I15">
            <v>4.3320594696695469</v>
          </cell>
          <cell r="M15">
            <v>112.29089669580989</v>
          </cell>
          <cell r="N15">
            <v>102.4465470394488</v>
          </cell>
          <cell r="O15">
            <v>59.197149473769713</v>
          </cell>
          <cell r="P15">
            <v>107.27805934543235</v>
          </cell>
          <cell r="Q15">
            <v>102.58449729817073</v>
          </cell>
          <cell r="R15">
            <v>8.2834194183271528</v>
          </cell>
          <cell r="S15">
            <v>0.68110051645209335</v>
          </cell>
          <cell r="T15">
            <v>-19.271837077283759</v>
          </cell>
          <cell r="U15">
            <v>1.3811338951167818</v>
          </cell>
          <cell r="V15">
            <v>0.33495704709949337</v>
          </cell>
          <cell r="W15">
            <v>2.7826638097567242</v>
          </cell>
          <cell r="X15">
            <v>32.929674942766233</v>
          </cell>
          <cell r="Y15">
            <v>3.8740025061660668</v>
          </cell>
          <cell r="Z15">
            <v>60.413658741310968</v>
          </cell>
          <cell r="AA15">
            <v>110.19237798148752</v>
          </cell>
          <cell r="AB15">
            <v>-1.0157742000624137</v>
          </cell>
          <cell r="AC15">
            <v>-0.24347506217514692</v>
          </cell>
          <cell r="AD15">
            <v>-1.5184814681212799E-4</v>
          </cell>
          <cell r="AE15">
            <v>72.154157355936675</v>
          </cell>
          <cell r="AF15">
            <v>89.406401721206691</v>
          </cell>
          <cell r="AG15">
            <v>79.78325258879984</v>
          </cell>
          <cell r="AH15">
            <v>118.64057594583944</v>
          </cell>
          <cell r="AI15">
            <v>103.41867168341936</v>
          </cell>
          <cell r="AJ15">
            <v>2.2179363548697983</v>
          </cell>
          <cell r="AK15">
            <v>-2.3778957504003717</v>
          </cell>
          <cell r="AL15">
            <v>-3.0456923996438734</v>
          </cell>
          <cell r="AM15">
            <v>-1.1649413753719418</v>
          </cell>
          <cell r="AN15">
            <v>-1.5607303291734875</v>
          </cell>
          <cell r="AO15">
            <v>70.419886634882474</v>
          </cell>
          <cell r="AP15">
            <v>65.696373680166161</v>
          </cell>
          <cell r="AQ15">
            <v>6.7076406686183327</v>
          </cell>
          <cell r="AR15">
            <v>0.73930456140285372</v>
          </cell>
          <cell r="AS15">
            <v>29.541021407534817</v>
          </cell>
          <cell r="AT15">
            <v>29.141408985878556</v>
          </cell>
          <cell r="AU15">
            <v>58.200033451555832</v>
          </cell>
          <cell r="AV15">
            <v>23.214261343648548</v>
          </cell>
          <cell r="AW15">
            <v>120.17343239580904</v>
          </cell>
          <cell r="AX15">
            <v>101.81963901408831</v>
          </cell>
          <cell r="AY15">
            <v>1.3645924249505503</v>
          </cell>
          <cell r="AZ15">
            <v>68.869514924818887</v>
          </cell>
        </row>
        <row r="16">
          <cell r="A16">
            <v>2015</v>
          </cell>
          <cell r="D16">
            <v>152.91582953378889</v>
          </cell>
          <cell r="E16">
            <v>143.7184149705821</v>
          </cell>
          <cell r="H16">
            <v>4.9829107265051631</v>
          </cell>
          <cell r="I16">
            <v>3.4148363357478395</v>
          </cell>
          <cell r="M16">
            <v>106.14849623383591</v>
          </cell>
          <cell r="N16">
            <v>105.66631719217328</v>
          </cell>
          <cell r="O16">
            <v>53.126913538354437</v>
          </cell>
          <cell r="P16">
            <v>110.49555731277829</v>
          </cell>
          <cell r="Q16">
            <v>104.94128331203912</v>
          </cell>
          <cell r="R16">
            <v>-5.4700787354236002</v>
          </cell>
          <cell r="S16">
            <v>3.1428781601439804</v>
          </cell>
          <cell r="T16">
            <v>-10.254270669071664</v>
          </cell>
          <cell r="U16">
            <v>2.9992134337420095</v>
          </cell>
          <cell r="V16">
            <v>2.2974095267223271</v>
          </cell>
          <cell r="W16">
            <v>2.5713748965791381</v>
          </cell>
          <cell r="X16">
            <v>33.20183244315345</v>
          </cell>
          <cell r="Y16">
            <v>3.3986704253238931</v>
          </cell>
          <cell r="Z16">
            <v>60.828122234943528</v>
          </cell>
          <cell r="AA16">
            <v>111.24032584462213</v>
          </cell>
          <cell r="AB16">
            <v>0.9510166513610141</v>
          </cell>
          <cell r="AC16">
            <v>-0.41726531826236091</v>
          </cell>
          <cell r="AD16">
            <v>2.9882518298940397E-3</v>
          </cell>
          <cell r="AE16">
            <v>75.960479058645475</v>
          </cell>
          <cell r="AF16">
            <v>90.261458408685627</v>
          </cell>
          <cell r="AG16">
            <v>75.052363799045096</v>
          </cell>
          <cell r="AH16">
            <v>119.92987733898781</v>
          </cell>
          <cell r="AI16">
            <v>104.103384102569</v>
          </cell>
          <cell r="AJ16">
            <v>5.2752631895237823</v>
          </cell>
          <cell r="AK16">
            <v>0.9563707643052588</v>
          </cell>
          <cell r="AL16">
            <v>-5.9296765126104711</v>
          </cell>
          <cell r="AM16">
            <v>1.0867288723690471</v>
          </cell>
          <cell r="AN16">
            <v>0.6620781412138621</v>
          </cell>
          <cell r="AO16">
            <v>70.123953390475052</v>
          </cell>
          <cell r="AP16">
            <v>66.319175349233944</v>
          </cell>
          <cell r="AQ16">
            <v>5.4257894161425053</v>
          </cell>
          <cell r="AR16">
            <v>2.006730722929162</v>
          </cell>
          <cell r="AS16">
            <v>30.246553384100569</v>
          </cell>
          <cell r="AT16">
            <v>30.246553384100569</v>
          </cell>
          <cell r="AU16">
            <v>57.797766114580341</v>
          </cell>
          <cell r="AV16">
            <v>22.872478467182518</v>
          </cell>
          <cell r="AW16">
            <v>122.42459406998788</v>
          </cell>
          <cell r="AX16">
            <v>103.74643189294713</v>
          </cell>
          <cell r="AY16">
            <v>1.3337090799304674</v>
          </cell>
          <cell r="AZ16">
            <v>69.788033898675266</v>
          </cell>
        </row>
        <row r="17">
          <cell r="A17">
            <v>2016</v>
          </cell>
          <cell r="D17">
            <v>157.99354704491026</v>
          </cell>
          <cell r="E17">
            <v>147.42590993624069</v>
          </cell>
          <cell r="H17">
            <v>2.5796937479567239</v>
          </cell>
          <cell r="I17">
            <v>3.3205963873082167</v>
          </cell>
          <cell r="M17">
            <v>111.55453057678267</v>
          </cell>
          <cell r="N17">
            <v>108.96405727295569</v>
          </cell>
          <cell r="O17">
            <v>60.140897500343577</v>
          </cell>
          <cell r="P17">
            <v>111.07962725832174</v>
          </cell>
          <cell r="Q17">
            <v>106.97440412246073</v>
          </cell>
          <cell r="R17">
            <v>5.0928977185298319</v>
          </cell>
          <cell r="S17">
            <v>3.1208999882004651</v>
          </cell>
          <cell r="T17">
            <v>13.20231779872827</v>
          </cell>
          <cell r="U17">
            <v>0.52859133864553431</v>
          </cell>
          <cell r="V17">
            <v>1.9373889343207162</v>
          </cell>
          <cell r="W17">
            <v>2.6509727375526615</v>
          </cell>
          <cell r="X17">
            <v>33.587311570256198</v>
          </cell>
          <cell r="Y17">
            <v>3.7742517598576555</v>
          </cell>
          <cell r="Z17">
            <v>59.987463932333483</v>
          </cell>
          <cell r="AA17">
            <v>113.87909759013739</v>
          </cell>
          <cell r="AB17">
            <v>2.372135936747477</v>
          </cell>
          <cell r="AC17">
            <v>1.625294576025671</v>
          </cell>
          <cell r="AD17">
            <v>-0.54568098247314012</v>
          </cell>
          <cell r="AE17">
            <v>78.974824262678226</v>
          </cell>
          <cell r="AF17">
            <v>90.651617982040577</v>
          </cell>
          <cell r="AG17">
            <v>73.973979618288766</v>
          </cell>
          <cell r="AH17">
            <v>119.31065850891036</v>
          </cell>
          <cell r="AI17">
            <v>103.92392837773808</v>
          </cell>
          <cell r="AJ17">
            <v>3.968307258443593</v>
          </cell>
          <cell r="AK17">
            <v>0.4322548962020889</v>
          </cell>
          <cell r="AL17">
            <v>-1.4368423939900676</v>
          </cell>
          <cell r="AM17">
            <v>-0.51631740465071241</v>
          </cell>
          <cell r="AN17">
            <v>-0.17238222021113137</v>
          </cell>
          <cell r="AO17">
            <v>71.654680164132841</v>
          </cell>
          <cell r="AP17">
            <v>68.264864725163932</v>
          </cell>
          <cell r="AQ17">
            <v>4.7307662684477378</v>
          </cell>
          <cell r="AR17">
            <v>1.7837936867892923</v>
          </cell>
          <cell r="AS17">
            <v>30.827510486490638</v>
          </cell>
          <cell r="AT17">
            <v>31.176600000436039</v>
          </cell>
          <cell r="AU17">
            <v>57.493383396559331</v>
          </cell>
          <cell r="AV17">
            <v>21.877186168167608</v>
          </cell>
          <cell r="AW17">
            <v>123.07887600792805</v>
          </cell>
          <cell r="AX17">
            <v>103.60780441799403</v>
          </cell>
          <cell r="AY17">
            <v>-0.42467317737254762</v>
          </cell>
          <cell r="AZ17">
            <v>69.491662837691933</v>
          </cell>
        </row>
        <row r="18">
          <cell r="A18">
            <v>2017</v>
          </cell>
          <cell r="D18">
            <v>168.71967063549025</v>
          </cell>
          <cell r="E18">
            <v>156.35457621753037</v>
          </cell>
          <cell r="H18">
            <v>6.056375222748267</v>
          </cell>
          <cell r="I18">
            <v>6.7889630881766472</v>
          </cell>
          <cell r="M18">
            <v>107.63995893070708</v>
          </cell>
          <cell r="N18">
            <v>117.04977157318157</v>
          </cell>
          <cell r="O18">
            <v>56.632592117004762</v>
          </cell>
          <cell r="P18">
            <v>112.53837759166113</v>
          </cell>
          <cell r="Q18">
            <v>110.14827675283689</v>
          </cell>
          <cell r="R18">
            <v>-3.5091104106983906</v>
          </cell>
          <cell r="S18">
            <v>7.4205334333055539</v>
          </cell>
          <cell r="T18">
            <v>-5.8334769335937615</v>
          </cell>
          <cell r="U18">
            <v>1.3132474147999895</v>
          </cell>
          <cell r="V18">
            <v>2.9669458375695346</v>
          </cell>
          <cell r="W18">
            <v>2.4842410896304425</v>
          </cell>
          <cell r="X18">
            <v>35.040049951167127</v>
          </cell>
          <cell r="Y18">
            <v>3.451672403333367</v>
          </cell>
          <cell r="Z18">
            <v>59.024036555869067</v>
          </cell>
          <cell r="AA18">
            <v>113.82712812973182</v>
          </cell>
          <cell r="AB18">
            <v>-4.5635644736685688E-2</v>
          </cell>
          <cell r="AC18">
            <v>0.11365208768954194</v>
          </cell>
          <cell r="AD18">
            <v>-0.15205479118045595</v>
          </cell>
          <cell r="AE18">
            <v>79.901103883518601</v>
          </cell>
          <cell r="AF18">
            <v>92.418845978374932</v>
          </cell>
          <cell r="AG18">
            <v>71.205052739692576</v>
          </cell>
          <cell r="AH18">
            <v>120.22143530780612</v>
          </cell>
          <cell r="AI18">
            <v>104.77508472848656</v>
          </cell>
          <cell r="AJ18">
            <v>1.1728796227003846</v>
          </cell>
          <cell r="AK18">
            <v>1.9494720951196642</v>
          </cell>
          <cell r="AL18">
            <v>-3.7431092566386881</v>
          </cell>
          <cell r="AM18">
            <v>0.76336583024370075</v>
          </cell>
          <cell r="AN18">
            <v>0.8190186456912496</v>
          </cell>
          <cell r="AO18">
            <v>71.845361518496432</v>
          </cell>
          <cell r="AP18">
            <v>68.337622242816991</v>
          </cell>
          <cell r="AQ18">
            <v>4.8823461968054715</v>
          </cell>
          <cell r="AR18">
            <v>3.3224628478316198</v>
          </cell>
          <cell r="AS18">
            <v>31.743794474784956</v>
          </cell>
          <cell r="AT18">
            <v>32.22740472143154</v>
          </cell>
          <cell r="AU18">
            <v>60.456180287817297</v>
          </cell>
          <cell r="AV18">
            <v>23.190418433432317</v>
          </cell>
          <cell r="AW18">
            <v>124.13159948740542</v>
          </cell>
          <cell r="AX18">
            <v>106.06521541125711</v>
          </cell>
          <cell r="AY18">
            <v>3.0139569209791883</v>
          </cell>
          <cell r="AZ18">
            <v>71.586111619292069</v>
          </cell>
        </row>
        <row r="19">
          <cell r="A19">
            <v>2018</v>
          </cell>
          <cell r="D19">
            <v>172.32227270002602</v>
          </cell>
          <cell r="E19">
            <v>166.21055060143064</v>
          </cell>
          <cell r="H19">
            <v>6.3036046800370338</v>
          </cell>
          <cell r="I19">
            <v>2.1352590666911642</v>
          </cell>
          <cell r="M19">
            <v>103.9879459503789</v>
          </cell>
          <cell r="N19">
            <v>123.61331632789593</v>
          </cell>
          <cell r="O19">
            <v>53.534737296988261</v>
          </cell>
          <cell r="P19">
            <v>111.36721939448277</v>
          </cell>
          <cell r="Q19">
            <v>111.3351478697877</v>
          </cell>
          <cell r="R19">
            <v>-3.3928041376150464</v>
          </cell>
          <cell r="S19">
            <v>5.6074818997922771</v>
          </cell>
          <cell r="T19">
            <v>-5.4700918750394401</v>
          </cell>
          <cell r="U19">
            <v>-1.0406744989943095</v>
          </cell>
          <cell r="V19">
            <v>1.0775212758108443</v>
          </cell>
          <cell r="W19">
            <v>2.3743712992371013</v>
          </cell>
          <cell r="X19">
            <v>36.610429245570309</v>
          </cell>
          <cell r="Y19">
            <v>3.2280795081452944</v>
          </cell>
          <cell r="Z19">
            <v>57.787119947047294</v>
          </cell>
          <cell r="AA19">
            <v>115.65040320351652</v>
          </cell>
          <cell r="AB19">
            <v>1.6017930907530786</v>
          </cell>
          <cell r="AC19">
            <v>0.88074356993284031</v>
          </cell>
          <cell r="AD19">
            <v>0.27639844913316391</v>
          </cell>
          <cell r="AE19">
            <v>97.66408454933044</v>
          </cell>
          <cell r="AF19">
            <v>93.421480156261183</v>
          </cell>
          <cell r="AG19">
            <v>69.998356630115182</v>
          </cell>
          <cell r="AH19">
            <v>123.15946263195518</v>
          </cell>
          <cell r="AI19">
            <v>107.28770560577303</v>
          </cell>
          <cell r="AJ19">
            <v>22.231208084067354</v>
          </cell>
          <cell r="AK19">
            <v>1.0848806509884845</v>
          </cell>
          <cell r="AL19">
            <v>-1.694677643156528</v>
          </cell>
          <cell r="AM19">
            <v>2.4438464876307187</v>
          </cell>
          <cell r="AN19">
            <v>2.398109134244697</v>
          </cell>
          <cell r="AO19">
            <v>72.278358657976028</v>
          </cell>
          <cell r="AP19">
            <v>69.240868866573834</v>
          </cell>
          <cell r="AQ19">
            <v>4.2024886118066398</v>
          </cell>
          <cell r="AR19">
            <v>1.2978905316769263</v>
          </cell>
          <cell r="AS19">
            <v>32.072122245495684</v>
          </cell>
          <cell r="AT19">
            <v>32.82903543016009</v>
          </cell>
          <cell r="AU19">
            <v>61.727904074629173</v>
          </cell>
          <cell r="AV19">
            <v>24.778694494032656</v>
          </cell>
          <cell r="AW19">
            <v>123.66260954765968</v>
          </cell>
          <cell r="AX19">
            <v>105.28801334137525</v>
          </cell>
          <cell r="AY19">
            <v>-0.51600645913204568</v>
          </cell>
          <cell r="AZ19">
            <v>71.216722659495048</v>
          </cell>
        </row>
        <row r="20">
          <cell r="A20">
            <v>2019</v>
          </cell>
          <cell r="D20">
            <v>171.03558613161326</v>
          </cell>
          <cell r="E20">
            <v>160.81845569002886</v>
          </cell>
          <cell r="H20">
            <v>-3.2441351598262336</v>
          </cell>
          <cell r="I20">
            <v>-0.74667455822881035</v>
          </cell>
          <cell r="M20">
            <v>102.63002955245092</v>
          </cell>
          <cell r="N20">
            <v>118.49885377389826</v>
          </cell>
          <cell r="O20">
            <v>64.279025875906399</v>
          </cell>
          <cell r="P20">
            <v>114.55937697620072</v>
          </cell>
          <cell r="Q20">
            <v>112.17961309543274</v>
          </cell>
          <cell r="R20">
            <v>-1.3058401966858368</v>
          </cell>
          <cell r="S20">
            <v>-4.13746892804906</v>
          </cell>
          <cell r="T20">
            <v>20.069751195963349</v>
          </cell>
          <cell r="U20">
            <v>2.8663349943314653</v>
          </cell>
          <cell r="V20">
            <v>0.75848933764626203</v>
          </cell>
          <cell r="W20">
            <v>2.3257254250213766</v>
          </cell>
          <cell r="X20">
            <v>34.831490965989197</v>
          </cell>
          <cell r="Y20">
            <v>3.8467696958510942</v>
          </cell>
          <cell r="Z20">
            <v>58.996013913138334</v>
          </cell>
          <cell r="AA20">
            <v>118.90797110499973</v>
          </cell>
          <cell r="AB20">
            <v>2.8167371762212401</v>
          </cell>
          <cell r="AC20">
            <v>2.5807728266286079</v>
          </cell>
          <cell r="AD20">
            <v>1.4104479975948214</v>
          </cell>
          <cell r="AE20">
            <v>102.82934910289936</v>
          </cell>
          <cell r="AF20">
            <v>90.968639384190922</v>
          </cell>
          <cell r="AG20">
            <v>70.704553455942559</v>
          </cell>
          <cell r="AH20">
            <v>123.41784859512072</v>
          </cell>
          <cell r="AI20">
            <v>106.88896269983658</v>
          </cell>
          <cell r="AJ20">
            <v>5.2888066041922643</v>
          </cell>
          <cell r="AK20">
            <v>-2.6255640222864307</v>
          </cell>
          <cell r="AL20">
            <v>1.008876293423655</v>
          </cell>
          <cell r="AM20">
            <v>0.20979789749300259</v>
          </cell>
          <cell r="AN20">
            <v>-0.37165759458183123</v>
          </cell>
          <cell r="AO20">
            <v>73.112485312669889</v>
          </cell>
          <cell r="AP20">
            <v>70.201052817324765</v>
          </cell>
          <cell r="AQ20">
            <v>3.9821276528819989</v>
          </cell>
          <cell r="AR20">
            <v>7.4004630813662153E-2</v>
          </cell>
          <cell r="AS20">
            <v>32.314745385266491</v>
          </cell>
          <cell r="AT20">
            <v>33.367067865865344</v>
          </cell>
          <cell r="AU20">
            <v>60.667981307455648</v>
          </cell>
          <cell r="AV20">
            <v>23.532314607409887</v>
          </cell>
          <cell r="AW20">
            <v>123.68384166216221</v>
          </cell>
          <cell r="AX20">
            <v>103.35106975584797</v>
          </cell>
          <cell r="AY20">
            <v>-2.0018606844596221</v>
          </cell>
          <cell r="AZ20">
            <v>69.791063087813967</v>
          </cell>
        </row>
        <row r="21">
          <cell r="A21">
            <v>2020</v>
          </cell>
          <cell r="D21">
            <v>153.92072100108942</v>
          </cell>
          <cell r="E21">
            <v>150.86404325123857</v>
          </cell>
          <cell r="H21">
            <v>-6.1898445648408735</v>
          </cell>
          <cell r="I21">
            <v>-10.006610622747136</v>
          </cell>
          <cell r="M21">
            <v>96.00326395658692</v>
          </cell>
          <cell r="N21">
            <v>106.23164224348059</v>
          </cell>
          <cell r="O21">
            <v>55.183476737301923</v>
          </cell>
          <cell r="P21">
            <v>102.24159235263267</v>
          </cell>
          <cell r="Q21">
            <v>100.239498327028</v>
          </cell>
          <cell r="R21">
            <v>-6.4569460076763114</v>
          </cell>
          <cell r="S21">
            <v>-10.3521773753391</v>
          </cell>
          <cell r="T21">
            <v>-14.150104197540037</v>
          </cell>
          <cell r="U21">
            <v>-10.75231460636088</v>
          </cell>
          <cell r="V21">
            <v>-10.643747503610236</v>
          </cell>
          <cell r="W21">
            <v>2.434697661620091</v>
          </cell>
          <cell r="X21">
            <v>34.945146384665563</v>
          </cell>
          <cell r="Y21">
            <v>3.6958217062451206</v>
          </cell>
          <cell r="Z21">
            <v>58.924334247469226</v>
          </cell>
          <cell r="AA21">
            <v>114.51211109110243</v>
          </cell>
          <cell r="AB21">
            <v>-3.6968589851857914</v>
          </cell>
          <cell r="AC21">
            <v>-2.8991094598758038</v>
          </cell>
          <cell r="AD21">
            <v>-0.1848204950671728</v>
          </cell>
          <cell r="AE21">
            <v>95.888330926257282</v>
          </cell>
          <cell r="AF21">
            <v>84.100658892560745</v>
          </cell>
          <cell r="AG21">
            <v>53.907993978772907</v>
          </cell>
          <cell r="AH21">
            <v>108.84833062101671</v>
          </cell>
          <cell r="AI21">
            <v>94.975469613155653</v>
          </cell>
          <cell r="AJ21">
            <v>-6.7500360910544348</v>
          </cell>
          <cell r="AK21">
            <v>-7.5498331492289461</v>
          </cell>
          <cell r="AL21">
            <v>-23.755979857274589</v>
          </cell>
          <cell r="AM21">
            <v>-11.805033177899682</v>
          </cell>
          <cell r="AN21">
            <v>-11.145671906402665</v>
          </cell>
          <cell r="AO21">
            <v>71.124326667279618</v>
          </cell>
          <cell r="AP21">
            <v>67.730999657433301</v>
          </cell>
          <cell r="AQ21">
            <v>4.7709794508429608</v>
          </cell>
          <cell r="AR21">
            <v>-3.8425575059826023</v>
          </cell>
          <cell r="AS21">
            <v>28.951535767860019</v>
          </cell>
          <cell r="AT21">
            <v>30.485749902959039</v>
          </cell>
          <cell r="AU21">
            <v>59.645547448388164</v>
          </cell>
          <cell r="AV21">
            <v>23.257691081203927</v>
          </cell>
          <cell r="AW21">
            <v>120.92912539456283</v>
          </cell>
          <cell r="AX21">
            <v>101.86741984783777</v>
          </cell>
          <cell r="AY21">
            <v>-7.2135637999136692</v>
          </cell>
          <cell r="AZ21">
            <v>64.756640225336511</v>
          </cell>
        </row>
        <row r="22">
          <cell r="A22">
            <v>2021</v>
          </cell>
          <cell r="D22">
            <v>177.40740490476932</v>
          </cell>
          <cell r="E22">
            <v>190.05547240606819</v>
          </cell>
          <cell r="H22">
            <v>25.977978788201295</v>
          </cell>
          <cell r="I22">
            <v>15.258948730829847</v>
          </cell>
          <cell r="M22">
            <v>94.2071695457456</v>
          </cell>
          <cell r="N22">
            <v>118.08203715282185</v>
          </cell>
          <cell r="O22">
            <v>69.582258004256758</v>
          </cell>
          <cell r="P22">
            <v>107.36081753954886</v>
          </cell>
          <cell r="Q22">
            <v>108.02543535626167</v>
          </cell>
          <cell r="R22">
            <v>-1.8708680692914093</v>
          </cell>
          <cell r="S22">
            <v>11.155240245820931</v>
          </cell>
          <cell r="T22">
            <v>26.092559074339384</v>
          </cell>
          <cell r="U22">
            <v>5.0069889064910944</v>
          </cell>
          <cell r="V22">
            <v>7.7673343933070127</v>
          </cell>
          <cell r="W22">
            <v>2.2169497779036056</v>
          </cell>
          <cell r="X22">
            <v>36.043724786182722</v>
          </cell>
          <cell r="Y22">
            <v>4.3242752495127217</v>
          </cell>
          <cell r="Z22">
            <v>57.41505018640094</v>
          </cell>
          <cell r="AA22">
            <v>115.79629966872545</v>
          </cell>
          <cell r="AB22">
            <v>1.1214434572788257</v>
          </cell>
          <cell r="AC22">
            <v>1.4625636865593705</v>
          </cell>
          <cell r="AD22">
            <v>0.97310046137049078</v>
          </cell>
          <cell r="AE22">
            <v>117.59187442583008</v>
          </cell>
          <cell r="AF22">
            <v>89.074014816094746</v>
          </cell>
          <cell r="AG22">
            <v>69.555389027337981</v>
          </cell>
          <cell r="AH22">
            <v>116.5722926019838</v>
          </cell>
          <cell r="AI22">
            <v>103.09820858023919</v>
          </cell>
          <cell r="AJ22">
            <v>22.634186339382477</v>
          </cell>
          <cell r="AK22">
            <v>5.9135754571049359</v>
          </cell>
          <cell r="AL22">
            <v>29.026112629467306</v>
          </cell>
          <cell r="AM22">
            <v>7.0960775759253636</v>
          </cell>
          <cell r="AN22">
            <v>8.5524599143002256</v>
          </cell>
          <cell r="AO22">
            <v>71.469099108265269</v>
          </cell>
          <cell r="AP22">
            <v>67.830505559095627</v>
          </cell>
          <cell r="AQ22">
            <v>5.0911423182453941</v>
          </cell>
          <cell r="AR22">
            <v>4.5942858095339822</v>
          </cell>
          <cell r="AS22">
            <v>31.361028422722871</v>
          </cell>
          <cell r="AT22">
            <v>32.974932064352444</v>
          </cell>
          <cell r="AU22">
            <v>66.985889780666284</v>
          </cell>
          <cell r="AV22">
            <v>29.93391503026422</v>
          </cell>
          <cell r="AW22">
            <v>122.52949899958857</v>
          </cell>
          <cell r="AX22">
            <v>102.88279475631953</v>
          </cell>
          <cell r="AY22">
            <v>6.5721875685406772</v>
          </cell>
          <cell r="AZ22">
            <v>69.01256808403069</v>
          </cell>
        </row>
        <row r="23">
          <cell r="A23">
            <v>2022</v>
          </cell>
          <cell r="D23">
            <v>184.45319610393034</v>
          </cell>
          <cell r="E23">
            <v>196.77232699961652</v>
          </cell>
          <cell r="H23">
            <v>3.5341547962361552</v>
          </cell>
          <cell r="I23">
            <v>3.9715316296651482</v>
          </cell>
          <cell r="M23">
            <v>94.469248255659437</v>
          </cell>
          <cell r="N23">
            <v>117.7582348666831</v>
          </cell>
          <cell r="O23">
            <v>76.610790059594493</v>
          </cell>
          <cell r="P23">
            <v>110.91225492324175</v>
          </cell>
          <cell r="Q23">
            <v>110.44886112595276</v>
          </cell>
          <cell r="R23">
            <v>0.27819401769266783</v>
          </cell>
          <cell r="S23">
            <v>-0.27421807240646245</v>
          </cell>
          <cell r="T23">
            <v>10.101040490677615</v>
          </cell>
          <cell r="U23">
            <v>3.3079455476246133</v>
          </cell>
          <cell r="V23">
            <v>2.2433844045143481</v>
          </cell>
          <cell r="W23">
            <v>2.1743384303139592</v>
          </cell>
          <cell r="X23">
            <v>35.156197721936408</v>
          </cell>
          <cell r="Y23">
            <v>4.656606460284717</v>
          </cell>
          <cell r="Z23">
            <v>58.012857387464898</v>
          </cell>
          <cell r="AA23">
            <v>116.5435921104028</v>
          </cell>
          <cell r="AB23">
            <v>0.64535088238157901</v>
          </cell>
          <cell r="AC23">
            <v>-0.17256458579790745</v>
          </cell>
          <cell r="AD23">
            <v>8.4478859331849065E-2</v>
          </cell>
          <cell r="AE23">
            <v>103.57376436111889</v>
          </cell>
          <cell r="AF23">
            <v>89.758025223573057</v>
          </cell>
          <cell r="AG23">
            <v>77.153789142144134</v>
          </cell>
          <cell r="AH23">
            <v>118.34730737996622</v>
          </cell>
          <cell r="AI23">
            <v>104.41277336660485</v>
          </cell>
          <cell r="AJ23">
            <v>-11.920985300351672</v>
          </cell>
          <cell r="AK23">
            <v>0.76791240283773377</v>
          </cell>
          <cell r="AL23">
            <v>10.924243572010939</v>
          </cell>
          <cell r="AM23">
            <v>1.5226729597254351</v>
          </cell>
          <cell r="AN23">
            <v>1.2750607449619755</v>
          </cell>
          <cell r="AO23">
            <v>71.285547535988727</v>
          </cell>
          <cell r="AP23">
            <v>68.210626765810261</v>
          </cell>
          <cell r="AQ23">
            <v>4.3135262005613022</v>
          </cell>
          <cell r="AR23">
            <v>3.7086497587587752</v>
          </cell>
          <cell r="AS23">
            <v>32.155811402852052</v>
          </cell>
          <cell r="AT23">
            <v>35.011681307861444</v>
          </cell>
          <cell r="AU23">
            <v>74.119929305079694</v>
          </cell>
          <cell r="AV23">
            <v>35.961155856461758</v>
          </cell>
          <cell r="AW23">
            <v>123.3837927980056</v>
          </cell>
          <cell r="AX23">
            <v>103.64873339238697</v>
          </cell>
          <cell r="AY23">
            <v>1.5877867264830758</v>
          </cell>
          <cell r="AZ23">
            <v>70.108340479674027</v>
          </cell>
        </row>
        <row r="24">
          <cell r="A24">
            <v>2023</v>
          </cell>
          <cell r="D24">
            <v>191.60835969402731</v>
          </cell>
          <cell r="E24">
            <v>203.65762463857121</v>
          </cell>
          <cell r="H24">
            <v>3.4991188771011039</v>
          </cell>
          <cell r="I24">
            <v>3.8791215014053693</v>
          </cell>
          <cell r="M24">
            <v>95.185269202781996</v>
          </cell>
          <cell r="N24">
            <v>120.76889092097696</v>
          </cell>
          <cell r="O24">
            <v>81.518903341604755</v>
          </cell>
          <cell r="P24">
            <v>113.89020595441797</v>
          </cell>
          <cell r="Q24">
            <v>113.50967410055875</v>
          </cell>
          <cell r="R24">
            <v>0.7579407694499718</v>
          </cell>
          <cell r="S24">
            <v>2.5566416290990546</v>
          </cell>
          <cell r="T24">
            <v>6.4065561498482415</v>
          </cell>
          <cell r="U24">
            <v>2.6849612184308702</v>
          </cell>
          <cell r="V24">
            <v>2.7712490137091983</v>
          </cell>
          <cell r="W24">
            <v>2.1317427284073225</v>
          </cell>
          <cell r="X24">
            <v>35.082784391667992</v>
          </cell>
          <cell r="Y24">
            <v>4.821323682832106</v>
          </cell>
          <cell r="Z24">
            <v>57.964149197092581</v>
          </cell>
          <cell r="AA24">
            <v>118.10854605255766</v>
          </cell>
          <cell r="AB24">
            <v>1.3428056522166942</v>
          </cell>
          <cell r="AC24">
            <v>0.92192815566713993</v>
          </cell>
          <cell r="AD24">
            <v>0.12678892971618172</v>
          </cell>
          <cell r="AE24">
            <v>98.770955656850361</v>
          </cell>
          <cell r="AF24">
            <v>91.754013527440833</v>
          </cell>
          <cell r="AG24">
            <v>82.433297423536359</v>
          </cell>
          <cell r="AH24">
            <v>121.38758337677267</v>
          </cell>
          <cell r="AI24">
            <v>106.99671886550679</v>
          </cell>
          <cell r="AJ24">
            <v>-4.6370900332666558</v>
          </cell>
          <cell r="AK24">
            <v>2.2237435581900167</v>
          </cell>
          <cell r="AL24">
            <v>6.8428373254170838</v>
          </cell>
          <cell r="AM24">
            <v>2.5689439532792457</v>
          </cell>
          <cell r="AN24">
            <v>2.4747407961566381</v>
          </cell>
          <cell r="AO24">
            <v>71.851649132725655</v>
          </cell>
          <cell r="AP24">
            <v>69.039029071387944</v>
          </cell>
          <cell r="AQ24">
            <v>3.9144822635068444</v>
          </cell>
          <cell r="AR24">
            <v>3.9733964379784492</v>
          </cell>
          <cell r="AS24">
            <v>33.045612247463332</v>
          </cell>
          <cell r="AT24">
            <v>36.797123009546901</v>
          </cell>
          <cell r="AU24">
            <v>74.434515248578933</v>
          </cell>
          <cell r="AV24">
            <v>35.341098061825036</v>
          </cell>
          <cell r="AW24">
            <v>123.51760865392038</v>
          </cell>
          <cell r="AX24">
            <v>103.85058556341895</v>
          </cell>
          <cell r="AY24">
            <v>1.4095162969876451</v>
          </cell>
          <cell r="AZ24">
            <v>71.096528964282612</v>
          </cell>
        </row>
        <row r="25">
          <cell r="A25">
            <v>2024</v>
          </cell>
          <cell r="D25">
            <v>198.38660051586729</v>
          </cell>
          <cell r="E25">
            <v>210.09816732374622</v>
          </cell>
          <cell r="H25">
            <v>3.1624363176212977</v>
          </cell>
          <cell r="I25">
            <v>3.5375496312707311</v>
          </cell>
          <cell r="M25">
            <v>96.252736503330112</v>
          </cell>
          <cell r="N25">
            <v>123.7388701090555</v>
          </cell>
          <cell r="O25">
            <v>84.421263179506013</v>
          </cell>
          <cell r="P25">
            <v>116.23471080752172</v>
          </cell>
          <cell r="Q25">
            <v>116.06540988890274</v>
          </cell>
          <cell r="R25">
            <v>1.121462711077692</v>
          </cell>
          <cell r="S25">
            <v>2.4592253563228361</v>
          </cell>
          <cell r="T25">
            <v>3.5603519170749109</v>
          </cell>
          <cell r="U25">
            <v>2.0585658208767343</v>
          </cell>
          <cell r="V25">
            <v>2.2515576831626305</v>
          </cell>
          <cell r="W25">
            <v>2.1081824835197427</v>
          </cell>
          <cell r="X25">
            <v>35.154035728739785</v>
          </cell>
          <cell r="Y25">
            <v>4.8830354139674679</v>
          </cell>
          <cell r="Z25">
            <v>57.85474637377299</v>
          </cell>
          <cell r="AA25">
            <v>120.42634869381256</v>
          </cell>
          <cell r="AB25">
            <v>1.9624343188709537</v>
          </cell>
          <cell r="AC25">
            <v>1.0989726664025534</v>
          </cell>
          <cell r="AD25">
            <v>1.6260285024083387E-2</v>
          </cell>
          <cell r="AE25">
            <v>95.620245461642696</v>
          </cell>
          <cell r="AF25">
            <v>93.205295946302058</v>
          </cell>
          <cell r="AG25">
            <v>85.735713965731975</v>
          </cell>
          <cell r="AH25">
            <v>123.97925277506275</v>
          </cell>
          <cell r="AI25">
            <v>109.04280172610783</v>
          </cell>
          <cell r="AJ25">
            <v>-3.1899156733421252</v>
          </cell>
          <cell r="AK25">
            <v>1.5817100125295358</v>
          </cell>
          <cell r="AL25">
            <v>4.0061681934522531</v>
          </cell>
          <cell r="AM25">
            <v>2.1350366538279708</v>
          </cell>
          <cell r="AN25">
            <v>1.9122856123961363</v>
          </cell>
          <cell r="AO25">
            <v>72.629469358324641</v>
          </cell>
          <cell r="AP25">
            <v>70.382430287528535</v>
          </cell>
          <cell r="AQ25">
            <v>3.0938393060675158</v>
          </cell>
          <cell r="AR25">
            <v>3.2937000147253759</v>
          </cell>
          <cell r="AS25">
            <v>33.780497864715329</v>
          </cell>
          <cell r="AT25">
            <v>38.363850443388223</v>
          </cell>
          <cell r="AU25">
            <v>74.708222866291905</v>
          </cell>
          <cell r="AV25">
            <v>34.73282223552556</v>
          </cell>
          <cell r="AW25">
            <v>123.59880769746403</v>
          </cell>
          <cell r="AX25">
            <v>103.9120427522725</v>
          </cell>
          <cell r="AY25">
            <v>0.28355871083607376</v>
          </cell>
          <cell r="AZ25">
            <v>71.298129365262923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45">
        <row r="4">
          <cell r="A4" t="str">
            <v>Reggio Emilia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46">
        <row r="4">
          <cell r="A4" t="str">
            <v>Reggio Emilia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workbookViewId="0">
      <selection activeCell="F29" sqref="F29"/>
    </sheetView>
  </sheetViews>
  <sheetFormatPr defaultRowHeight="10.199999999999999" x14ac:dyDescent="0.2"/>
  <cols>
    <col min="1" max="1" width="21.140625" customWidth="1"/>
  </cols>
  <sheetData>
    <row r="22" spans="1:17" ht="44.25" x14ac:dyDescent="0.2">
      <c r="A22" s="4" t="str">
        <f>[1]rif!$A$2</f>
        <v>aprile 2022</v>
      </c>
      <c r="B22" s="2"/>
      <c r="C22" s="2"/>
      <c r="D22" s="2"/>
      <c r="E22" s="2"/>
      <c r="F22" s="2"/>
      <c r="G22" s="2"/>
      <c r="H22" s="3" t="str">
        <f>[2]rif!$A$1</f>
        <v>Scenario di previsione</v>
      </c>
      <c r="I22" s="2"/>
      <c r="J22" s="2"/>
      <c r="K22" s="2"/>
      <c r="L22" s="2"/>
      <c r="M22" s="2"/>
      <c r="N22" s="2"/>
      <c r="O22" s="2"/>
      <c r="P22" s="2"/>
      <c r="Q22" s="2"/>
    </row>
    <row r="38" spans="12:12" ht="34.950000000000003" x14ac:dyDescent="0.55000000000000004">
      <c r="L38" s="65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[1]rif!$E$13</f>
        <v>Il quadro regionale. Principali variabili di conto economico,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5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[1]rif!$E$14</f>
        <v>Il quadro regionale. Valore aggiunto: i settori, variazione, quota e indice (2000=100)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[1]rif!$E$15</f>
        <v>Il quadro regionale. Esportazioni: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[1]rif!$E$16</f>
        <v>Il quadro regionale. Importazioni: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topLeftCell="A5"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9" t="str">
        <f>[1]rif!$B$40</f>
        <v>(*) Calcolato sulla popolazione presente in età lavorativa (15-64 anni).</v>
      </c>
    </row>
    <row r="58" spans="1:1" ht="15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[1]rif!$E$20</f>
        <v>Il quadro provinciale. Valore aggiunto: indice (2000=100) e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zoomScaleNormal="100" workbookViewId="0">
      <selection activeCell="F29" sqref="F29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5"/>
      <c r="B3" s="67" t="str">
        <f>db!D4</f>
        <v>Reggio Emilia</v>
      </c>
      <c r="C3" s="67"/>
      <c r="D3" s="67"/>
      <c r="E3" s="5"/>
      <c r="F3" s="66" t="str">
        <f>[1]erdb!$D$4</f>
        <v>Emilia-Romagna</v>
      </c>
      <c r="G3" s="66"/>
      <c r="H3" s="66"/>
      <c r="I3" s="64"/>
      <c r="J3" s="66" t="str">
        <f>[1]itdb!$D$4</f>
        <v>Italia</v>
      </c>
      <c r="K3" s="66"/>
      <c r="L3" s="66"/>
    </row>
    <row r="4" spans="1:12" ht="3.9" customHeight="1" x14ac:dyDescent="0.35">
      <c r="A4" s="36"/>
      <c r="B4" s="36"/>
      <c r="C4" s="36"/>
      <c r="D4" s="36"/>
      <c r="E4" s="36"/>
    </row>
    <row r="5" spans="1:12" ht="26.1" customHeight="1" thickBot="1" x14ac:dyDescent="0.4">
      <c r="A5" s="6"/>
      <c r="B5" s="38">
        <f>db!$A$22</f>
        <v>2021</v>
      </c>
      <c r="C5" s="38">
        <f>db!$A$23</f>
        <v>2022</v>
      </c>
      <c r="D5" s="38">
        <f>db!$A$24</f>
        <v>2023</v>
      </c>
      <c r="E5" s="39"/>
      <c r="F5" s="38">
        <f>[1]erdb!$A$22</f>
        <v>2021</v>
      </c>
      <c r="G5" s="38">
        <f>[1]erdb!$A$23</f>
        <v>2022</v>
      </c>
      <c r="H5" s="38">
        <f>[1]erdb!$A$24</f>
        <v>2023</v>
      </c>
      <c r="I5" s="38"/>
      <c r="J5" s="38">
        <f>[1]itdb!$A$22</f>
        <v>2021</v>
      </c>
      <c r="K5" s="38">
        <f>[1]itdb!$A$23</f>
        <v>2022</v>
      </c>
      <c r="L5" s="38">
        <f>[1]itdb!$A$24</f>
        <v>2023</v>
      </c>
    </row>
    <row r="6" spans="1:12" ht="25.95" customHeight="1" x14ac:dyDescent="0.35">
      <c r="A6" s="36" t="s">
        <v>77</v>
      </c>
      <c r="B6" s="37">
        <f>db!$H$22</f>
        <v>25.977978788201295</v>
      </c>
      <c r="C6" s="37">
        <f>db!$H$23</f>
        <v>3.5341547962361552</v>
      </c>
      <c r="D6" s="37">
        <f>db!$H$24</f>
        <v>3.4991188771011039</v>
      </c>
      <c r="E6" s="36"/>
      <c r="F6" s="37">
        <f>[1]erdb!$H$22</f>
        <v>13.783463221503123</v>
      </c>
      <c r="G6" s="37">
        <f>[1]erdb!$H$23</f>
        <v>4.4881269748929364</v>
      </c>
      <c r="H6" s="37">
        <f>[1]erdb!$H$24</f>
        <v>4.2509321772370434</v>
      </c>
      <c r="I6" s="37"/>
      <c r="J6" s="37">
        <f>[1]itdb!$H$22</f>
        <v>12.16545746260087</v>
      </c>
      <c r="K6" s="37">
        <f>[1]itdb!$H$23</f>
        <v>4.8549028679525819</v>
      </c>
      <c r="L6" s="37">
        <f>[1]itdb!$H$24</f>
        <v>4.5936644627494028</v>
      </c>
    </row>
    <row r="7" spans="1:12" ht="25.95" customHeight="1" x14ac:dyDescent="0.35">
      <c r="A7" s="40" t="s">
        <v>78</v>
      </c>
      <c r="B7" s="41">
        <f>db!$I$22</f>
        <v>15.258948730829847</v>
      </c>
      <c r="C7" s="41">
        <f>db!$I$23</f>
        <v>3.9715316296651482</v>
      </c>
      <c r="D7" s="41">
        <f>db!$I$24</f>
        <v>3.8791215014053693</v>
      </c>
      <c r="E7" s="40"/>
      <c r="F7" s="41">
        <f>[1]erdb!$I$22</f>
        <v>11.478687939150078</v>
      </c>
      <c r="G7" s="41">
        <f>[1]erdb!$I$23</f>
        <v>3.4149424846398047</v>
      </c>
      <c r="H7" s="41">
        <f>[1]erdb!$I$24</f>
        <v>3.4675122294919758</v>
      </c>
      <c r="I7" s="41"/>
      <c r="J7" s="41">
        <f>[1]itdb!$I$22</f>
        <v>12.336458112520976</v>
      </c>
      <c r="K7" s="41">
        <f>[1]itdb!$I$23</f>
        <v>3.28163697440087</v>
      </c>
      <c r="L7" s="41">
        <f>[1]itdb!$I$24</f>
        <v>3.3533936987053981</v>
      </c>
    </row>
    <row r="8" spans="1:12" ht="25.95" customHeight="1" x14ac:dyDescent="0.35">
      <c r="A8" s="60" t="s">
        <v>62</v>
      </c>
      <c r="B8" s="37"/>
      <c r="C8" s="37"/>
      <c r="D8" s="37"/>
      <c r="E8" s="36"/>
      <c r="F8" s="37"/>
      <c r="G8" s="37"/>
      <c r="H8" s="37"/>
      <c r="I8" s="37"/>
      <c r="J8" s="37"/>
      <c r="K8" s="37"/>
      <c r="L8" s="37"/>
    </row>
    <row r="9" spans="1:12" ht="25.95" customHeight="1" x14ac:dyDescent="0.35">
      <c r="A9" s="40" t="s">
        <v>63</v>
      </c>
      <c r="B9" s="41">
        <f>db!$R$22</f>
        <v>-1.8708680692914093</v>
      </c>
      <c r="C9" s="41">
        <f>db!$R$23</f>
        <v>0.27819401769266783</v>
      </c>
      <c r="D9" s="41">
        <f>db!$R$24</f>
        <v>0.7579407694499718</v>
      </c>
      <c r="E9" s="40"/>
      <c r="F9" s="41">
        <f>[1]erdb!$R$22</f>
        <v>-2.3634527781036252</v>
      </c>
      <c r="G9" s="41">
        <f>[1]erdb!$R$23</f>
        <v>4.8913510375347968E-2</v>
      </c>
      <c r="H9" s="41">
        <f>[1]erdb!$R$24</f>
        <v>0.64765497381451542</v>
      </c>
      <c r="I9" s="41"/>
      <c r="J9" s="41">
        <f>[1]itdb!$R$22</f>
        <v>-0.78664424571326386</v>
      </c>
      <c r="K9" s="41">
        <f>[1]itdb!$R$23</f>
        <v>-0.73097566142998893</v>
      </c>
      <c r="L9" s="41">
        <f>[1]itdb!$R$24</f>
        <v>1.1229160323930953</v>
      </c>
    </row>
    <row r="10" spans="1:12" ht="25.95" customHeight="1" x14ac:dyDescent="0.35">
      <c r="A10" s="36" t="s">
        <v>64</v>
      </c>
      <c r="B10" s="37">
        <f>db!$S$22</f>
        <v>11.155240245820931</v>
      </c>
      <c r="C10" s="37">
        <f>db!$S$23</f>
        <v>-0.27421807240646245</v>
      </c>
      <c r="D10" s="37">
        <f>db!$S$24</f>
        <v>2.5566416290990546</v>
      </c>
      <c r="E10" s="36"/>
      <c r="F10" s="37">
        <f>[1]erdb!$S$22</f>
        <v>11.859477762842751</v>
      </c>
      <c r="G10" s="37">
        <f>[1]erdb!$S$23</f>
        <v>-1.7091213338704669E-2</v>
      </c>
      <c r="H10" s="37">
        <f>[1]erdb!$S$24</f>
        <v>2.6772507304448467</v>
      </c>
      <c r="I10" s="37"/>
      <c r="J10" s="37">
        <f>[1]itdb!$S$22</f>
        <v>11.868942435869002</v>
      </c>
      <c r="K10" s="37">
        <f>[1]itdb!$S$23</f>
        <v>-0.60110155841757162</v>
      </c>
      <c r="L10" s="37">
        <f>[1]itdb!$S$24</f>
        <v>2.4041241256944845</v>
      </c>
    </row>
    <row r="11" spans="1:12" ht="25.95" customHeight="1" x14ac:dyDescent="0.35">
      <c r="A11" s="40" t="s">
        <v>65</v>
      </c>
      <c r="B11" s="41">
        <f>db!$T$22</f>
        <v>26.092559074339384</v>
      </c>
      <c r="C11" s="41">
        <f>db!$T$23</f>
        <v>10.101040490677615</v>
      </c>
      <c r="D11" s="41">
        <f>db!$T$24</f>
        <v>6.4065561498482415</v>
      </c>
      <c r="E11" s="40"/>
      <c r="F11" s="41">
        <f>[1]erdb!$T$22</f>
        <v>22.055725108968339</v>
      </c>
      <c r="G11" s="41">
        <f>[1]erdb!$T$23</f>
        <v>8.635256744103593</v>
      </c>
      <c r="H11" s="41">
        <f>[1]erdb!$T$24</f>
        <v>5.8526597732193153</v>
      </c>
      <c r="I11" s="41"/>
      <c r="J11" s="41">
        <f>[1]itdb!$T$22</f>
        <v>21.269494204013117</v>
      </c>
      <c r="K11" s="41">
        <f>[1]itdb!$T$23</f>
        <v>8.5556619828572877</v>
      </c>
      <c r="L11" s="41">
        <f>[1]itdb!$T$24</f>
        <v>5.8139636233557335</v>
      </c>
    </row>
    <row r="12" spans="1:12" ht="25.95" customHeight="1" x14ac:dyDescent="0.35">
      <c r="A12" s="36" t="s">
        <v>66</v>
      </c>
      <c r="B12" s="37">
        <f>db!$U$22</f>
        <v>5.0069889064910944</v>
      </c>
      <c r="C12" s="37">
        <f>db!$U$23</f>
        <v>3.3079455476246133</v>
      </c>
      <c r="D12" s="37">
        <f>db!$U$24</f>
        <v>2.6849612184308702</v>
      </c>
      <c r="E12" s="36"/>
      <c r="F12" s="37">
        <f>[1]erdb!$U$22</f>
        <v>4.7179348973394486</v>
      </c>
      <c r="G12" s="37">
        <f>[1]erdb!$U$23</f>
        <v>3.0141419633628042</v>
      </c>
      <c r="H12" s="37">
        <f>[1]erdb!$U$24</f>
        <v>2.5119252863022856</v>
      </c>
      <c r="I12" s="37"/>
      <c r="J12" s="37">
        <f>[1]itdb!$U$22</f>
        <v>4.492210882210923</v>
      </c>
      <c r="K12" s="37">
        <f>[1]itdb!$U$23</f>
        <v>2.6342299552108095</v>
      </c>
      <c r="L12" s="37">
        <f>[1]itdb!$U$24</f>
        <v>2.2925356163194355</v>
      </c>
    </row>
    <row r="13" spans="1:12" ht="25.95" customHeight="1" x14ac:dyDescent="0.35">
      <c r="A13" s="40" t="s">
        <v>67</v>
      </c>
      <c r="B13" s="41">
        <f>db!$V$22</f>
        <v>7.7673343933070127</v>
      </c>
      <c r="C13" s="41">
        <f>db!$V$23</f>
        <v>2.2433844045143481</v>
      </c>
      <c r="D13" s="41">
        <f>db!$V$24</f>
        <v>2.7712490137091983</v>
      </c>
      <c r="E13" s="40"/>
      <c r="F13" s="41">
        <f>[1]erdb!$V$22</f>
        <v>7.1800014393903933</v>
      </c>
      <c r="G13" s="41">
        <f>[1]erdb!$V$23</f>
        <v>2.3560887808914632</v>
      </c>
      <c r="H13" s="41">
        <f>[1]erdb!$V$24</f>
        <v>2.684126406822096</v>
      </c>
      <c r="I13" s="41"/>
      <c r="J13" s="41">
        <f>[1]itdb!$V$22</f>
        <v>6.5504708927822453</v>
      </c>
      <c r="K13" s="41">
        <f>[1]itdb!$V$23</f>
        <v>2.2065668718830755</v>
      </c>
      <c r="L13" s="41">
        <f>[1]itdb!$V$24</f>
        <v>2.4826716644361424</v>
      </c>
    </row>
    <row r="14" spans="1:12" ht="25.95" customHeight="1" x14ac:dyDescent="0.35">
      <c r="A14" s="60" t="s">
        <v>16</v>
      </c>
      <c r="B14" s="37"/>
      <c r="C14" s="37"/>
      <c r="D14" s="37"/>
      <c r="E14" s="36"/>
      <c r="F14" s="37"/>
      <c r="G14" s="37"/>
      <c r="H14" s="37"/>
      <c r="I14" s="37"/>
      <c r="J14" s="37"/>
      <c r="K14" s="37"/>
      <c r="L14" s="37"/>
    </row>
    <row r="15" spans="1:12" ht="25.95" customHeight="1" x14ac:dyDescent="0.35">
      <c r="A15" s="40" t="s">
        <v>63</v>
      </c>
      <c r="B15" s="41">
        <f>db!$AJ$22</f>
        <v>22.634186339382477</v>
      </c>
      <c r="C15" s="41">
        <f>db!$AJ$23</f>
        <v>-11.920985300351672</v>
      </c>
      <c r="D15" s="41">
        <f>db!$AJ$24</f>
        <v>-4.6370900332666558</v>
      </c>
      <c r="E15" s="40"/>
      <c r="F15" s="41">
        <f>[1]erdb!$AJ$22</f>
        <v>-2.890504217013401</v>
      </c>
      <c r="G15" s="41">
        <f>[1]erdb!$AJ$23</f>
        <v>-6.5142647775760292</v>
      </c>
      <c r="H15" s="41">
        <f>[1]erdb!$AJ$24</f>
        <v>-0.96328888669796608</v>
      </c>
      <c r="I15" s="41"/>
      <c r="J15" s="41">
        <f>[1]itdb!$AJ$22</f>
        <v>2.9693251533742249</v>
      </c>
      <c r="K15" s="41">
        <f>[1]itdb!$AJ$23</f>
        <v>-5.2406557832856642</v>
      </c>
      <c r="L15" s="41">
        <f>[1]itdb!$AJ$24</f>
        <v>0.42369175422534155</v>
      </c>
    </row>
    <row r="16" spans="1:12" ht="25.95" customHeight="1" x14ac:dyDescent="0.35">
      <c r="A16" s="36" t="s">
        <v>64</v>
      </c>
      <c r="B16" s="37">
        <f>db!$AK$22</f>
        <v>5.9135754571049359</v>
      </c>
      <c r="C16" s="37">
        <f>db!$AK$23</f>
        <v>0.76791240283773377</v>
      </c>
      <c r="D16" s="37">
        <f>db!$AK$24</f>
        <v>2.2237435581900167</v>
      </c>
      <c r="E16" s="36"/>
      <c r="F16" s="37">
        <f>[1]erdb!$AK$22</f>
        <v>12.015910564683697</v>
      </c>
      <c r="G16" s="37">
        <f>[1]erdb!$AK$23</f>
        <v>0.17382102883733985</v>
      </c>
      <c r="H16" s="37">
        <f>[1]erdb!$AK$24</f>
        <v>1.782928181193788</v>
      </c>
      <c r="I16" s="37"/>
      <c r="J16" s="37">
        <f>[1]itdb!$AK$22</f>
        <v>10.402694566156967</v>
      </c>
      <c r="K16" s="37">
        <f>[1]itdb!$AK$23</f>
        <v>-0.36564261080253013</v>
      </c>
      <c r="L16" s="37">
        <f>[1]itdb!$AK$24</f>
        <v>1.3687969260901545</v>
      </c>
    </row>
    <row r="17" spans="1:12" ht="25.95" customHeight="1" x14ac:dyDescent="0.35">
      <c r="A17" s="40" t="s">
        <v>65</v>
      </c>
      <c r="B17" s="41">
        <f>db!$AL$22</f>
        <v>29.026112629467306</v>
      </c>
      <c r="C17" s="41">
        <f>db!$AL$23</f>
        <v>10.924243572010939</v>
      </c>
      <c r="D17" s="41">
        <f>db!$AL$24</f>
        <v>6.8428373254170838</v>
      </c>
      <c r="E17" s="40"/>
      <c r="F17" s="41">
        <f>[1]erdb!$AL$22</f>
        <v>21.415159883424973</v>
      </c>
      <c r="G17" s="41">
        <f>[1]erdb!$AL$23</f>
        <v>1.2542059437407493</v>
      </c>
      <c r="H17" s="41">
        <f>[1]erdb!$AL$24</f>
        <v>2.6504230396485973</v>
      </c>
      <c r="I17" s="41"/>
      <c r="J17" s="41">
        <f>[1]itdb!$AL$22</f>
        <v>18.920905615995288</v>
      </c>
      <c r="K17" s="41">
        <f>[1]itdb!$AL$23</f>
        <v>0.88988116394430605</v>
      </c>
      <c r="L17" s="41">
        <f>[1]itdb!$AL$24</f>
        <v>2.3104683054785413</v>
      </c>
    </row>
    <row r="18" spans="1:12" ht="25.95" customHeight="1" x14ac:dyDescent="0.35">
      <c r="A18" s="36" t="s">
        <v>66</v>
      </c>
      <c r="B18" s="37">
        <f>db!$AM$22</f>
        <v>7.0960775759253636</v>
      </c>
      <c r="C18" s="37">
        <f>db!$AM$23</f>
        <v>1.5226729597254351</v>
      </c>
      <c r="D18" s="37">
        <f>db!$AM$24</f>
        <v>2.5689439532792457</v>
      </c>
      <c r="E18" s="36"/>
      <c r="F18" s="37">
        <f>[1]erdb!$AM$22</f>
        <v>5.9176249929064229</v>
      </c>
      <c r="G18" s="37">
        <f>[1]erdb!$AM$23</f>
        <v>2.7006156830383654</v>
      </c>
      <c r="H18" s="37">
        <f>[1]erdb!$AM$24</f>
        <v>2.980359426243484</v>
      </c>
      <c r="I18" s="37"/>
      <c r="J18" s="37">
        <f>[1]itdb!$AM$22</f>
        <v>6.3300160350225232</v>
      </c>
      <c r="K18" s="37">
        <f>[1]itdb!$AM$23</f>
        <v>2.4855374064576496</v>
      </c>
      <c r="L18" s="37">
        <f>[1]itdb!$AM$24</f>
        <v>2.7987496797210021</v>
      </c>
    </row>
    <row r="19" spans="1:12" ht="25.95" customHeight="1" x14ac:dyDescent="0.35">
      <c r="A19" s="40" t="s">
        <v>67</v>
      </c>
      <c r="B19" s="41">
        <f>db!$AN$22</f>
        <v>8.5524599143002256</v>
      </c>
      <c r="C19" s="41">
        <f>db!$AN$23</f>
        <v>1.2750607449619755</v>
      </c>
      <c r="D19" s="41">
        <f>db!$AN$24</f>
        <v>2.4747407961566381</v>
      </c>
      <c r="E19" s="40"/>
      <c r="F19" s="41">
        <f>[1]erdb!$AN$22</f>
        <v>7.6513800638080331</v>
      </c>
      <c r="G19" s="41">
        <f>[1]erdb!$AN$23</f>
        <v>1.6567734834435743</v>
      </c>
      <c r="H19" s="41">
        <f>[1]erdb!$AN$24</f>
        <v>2.5459394126598145</v>
      </c>
      <c r="I19" s="41"/>
      <c r="J19" s="41">
        <f>[1]itdb!$AN$22</f>
        <v>7.5623227760998279</v>
      </c>
      <c r="K19" s="41">
        <f>[1]itdb!$AN$23</f>
        <v>1.5037088673150345</v>
      </c>
      <c r="L19" s="41">
        <f>[1]itdb!$AN$24</f>
        <v>2.4219889205443934</v>
      </c>
    </row>
    <row r="20" spans="1:12" ht="3.9" customHeight="1" thickBot="1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</row>
    <row r="21" spans="1:12" ht="3" customHeight="1" x14ac:dyDescent="0.2"/>
    <row r="22" spans="1:12" ht="12" customHeight="1" x14ac:dyDescent="0.2">
      <c r="A22" s="7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8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0"/>
  <sheetViews>
    <sheetView zoomScaleNormal="100" workbookViewId="0">
      <selection activeCell="F29" sqref="F29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5"/>
      <c r="B4" s="67" t="str">
        <f>db!D4</f>
        <v>Reggio Emilia</v>
      </c>
      <c r="C4" s="67"/>
      <c r="D4" s="67"/>
      <c r="E4" s="5"/>
      <c r="F4" s="66" t="str">
        <f>[1]erdb!$D$4</f>
        <v>Emilia-Romagna</v>
      </c>
      <c r="G4" s="66"/>
      <c r="H4" s="66"/>
      <c r="I4" s="64"/>
      <c r="J4" s="66" t="str">
        <f>[1]itdb!$D$4</f>
        <v>Italia</v>
      </c>
      <c r="K4" s="66"/>
      <c r="L4" s="66"/>
    </row>
    <row r="5" spans="1:12" ht="3.9" customHeight="1" x14ac:dyDescent="0.35">
      <c r="A5" s="36"/>
      <c r="B5" s="36"/>
      <c r="C5" s="36"/>
      <c r="D5" s="36"/>
      <c r="E5" s="36"/>
    </row>
    <row r="6" spans="1:12" ht="26.1" customHeight="1" thickBot="1" x14ac:dyDescent="0.4">
      <c r="A6" s="6"/>
      <c r="B6" s="38">
        <f>db!$A$22</f>
        <v>2021</v>
      </c>
      <c r="C6" s="38">
        <f>db!$A$23</f>
        <v>2022</v>
      </c>
      <c r="D6" s="38">
        <f>db!$A$24</f>
        <v>2023</v>
      </c>
      <c r="E6" s="39"/>
      <c r="F6" s="38">
        <f>[1]erdb!$A$22</f>
        <v>2021</v>
      </c>
      <c r="G6" s="38">
        <f>[1]erdb!$A$23</f>
        <v>2022</v>
      </c>
      <c r="H6" s="38">
        <f>[1]erdb!$A$24</f>
        <v>2023</v>
      </c>
      <c r="I6" s="38"/>
      <c r="J6" s="38">
        <f>[1]itdb!$A$22</f>
        <v>2021</v>
      </c>
      <c r="K6" s="38">
        <f>[1]itdb!$A$23</f>
        <v>2022</v>
      </c>
      <c r="L6" s="38">
        <f>[1]itdb!$A$24</f>
        <v>2023</v>
      </c>
    </row>
    <row r="7" spans="1:12" ht="33" customHeight="1" x14ac:dyDescent="0.35">
      <c r="A7" s="60" t="s">
        <v>49</v>
      </c>
      <c r="B7" s="37"/>
      <c r="C7" s="37"/>
      <c r="D7" s="37"/>
      <c r="E7" s="36"/>
      <c r="F7" s="37"/>
      <c r="G7" s="37"/>
      <c r="H7" s="37"/>
      <c r="I7" s="37"/>
      <c r="J7" s="37"/>
      <c r="K7" s="37"/>
      <c r="L7" s="37"/>
    </row>
    <row r="8" spans="1:12" ht="33" customHeight="1" x14ac:dyDescent="0.35">
      <c r="A8" s="40" t="s">
        <v>38</v>
      </c>
      <c r="B8" s="41">
        <f>db!$AC$22</f>
        <v>1.4625636865593705</v>
      </c>
      <c r="C8" s="41">
        <f>db!$AC$23</f>
        <v>-0.17256458579790745</v>
      </c>
      <c r="D8" s="41">
        <f>db!$AC$24</f>
        <v>0.92192815566713993</v>
      </c>
      <c r="E8" s="40"/>
      <c r="F8" s="41">
        <f>[1]erdb!$AC$22</f>
        <v>0.15858250934261964</v>
      </c>
      <c r="G8" s="41">
        <f>[1]erdb!$AC$23</f>
        <v>0.93621575123763456</v>
      </c>
      <c r="H8" s="41">
        <f>[1]erdb!$AC$24</f>
        <v>1.0550459538439583</v>
      </c>
      <c r="I8" s="41"/>
      <c r="J8" s="41">
        <f>[1]itdb!$AC$22</f>
        <v>0.95039955359572659</v>
      </c>
      <c r="K8" s="41">
        <f>[1]itdb!$AC$23</f>
        <v>1.0693629730399445</v>
      </c>
      <c r="L8" s="41">
        <f>[1]itdb!$AC$24</f>
        <v>1.1118687043399023</v>
      </c>
    </row>
    <row r="9" spans="1:12" ht="33" customHeight="1" x14ac:dyDescent="0.35">
      <c r="A9" s="36" t="s">
        <v>37</v>
      </c>
      <c r="B9" s="37">
        <f>db!$AB$22</f>
        <v>1.1214434572788257</v>
      </c>
      <c r="C9" s="37">
        <f>db!$AB$23</f>
        <v>0.64535088238157901</v>
      </c>
      <c r="D9" s="37">
        <f>db!$AB$24</f>
        <v>1.3428056522166942</v>
      </c>
      <c r="E9" s="36"/>
      <c r="F9" s="37">
        <f>[1]erdb!$AB$22</f>
        <v>0.62074146952511011</v>
      </c>
      <c r="G9" s="37">
        <f>[1]erdb!$AB$23</f>
        <v>0.77552115999302007</v>
      </c>
      <c r="H9" s="37">
        <f>[1]erdb!$AB$24</f>
        <v>1.275450762086705</v>
      </c>
      <c r="I9" s="37"/>
      <c r="J9" s="37">
        <f>[1]itdb!$AB$22</f>
        <v>0.75361205918671459</v>
      </c>
      <c r="K9" s="37">
        <f>[1]itdb!$AB$23</f>
        <v>0.6237088673150426</v>
      </c>
      <c r="L9" s="37">
        <f>[1]itdb!$AB$24</f>
        <v>1.1519889205444001</v>
      </c>
    </row>
    <row r="10" spans="1:12" ht="33" customHeight="1" x14ac:dyDescent="0.35">
      <c r="A10" s="40" t="s">
        <v>59</v>
      </c>
      <c r="B10" s="41">
        <f>db!$AO$22</f>
        <v>71.469099108265269</v>
      </c>
      <c r="C10" s="41">
        <f>db!$AO$23</f>
        <v>71.285547535988727</v>
      </c>
      <c r="D10" s="41">
        <f>db!$AO$24</f>
        <v>71.851649132725655</v>
      </c>
      <c r="E10" s="40"/>
      <c r="F10" s="41">
        <f>[1]erdb!$AO$22</f>
        <v>72.40805618552838</v>
      </c>
      <c r="G10" s="41">
        <f>[1]erdb!$AO$23</f>
        <v>73.039325407885443</v>
      </c>
      <c r="H10" s="41">
        <f>[1]erdb!$AO$24</f>
        <v>73.753303554980974</v>
      </c>
      <c r="I10" s="41"/>
      <c r="J10" s="41">
        <f>[1]itdb!$AO$22</f>
        <v>64.342459067242345</v>
      </c>
      <c r="K10" s="41">
        <f>[1]itdb!$AO$23</f>
        <v>65.293622104524971</v>
      </c>
      <c r="L10" s="41">
        <f>[1]itdb!$AO$24</f>
        <v>66.293029819166435</v>
      </c>
    </row>
    <row r="11" spans="1:12" ht="33" customHeight="1" x14ac:dyDescent="0.35">
      <c r="A11" s="36" t="s">
        <v>60</v>
      </c>
      <c r="B11" s="37">
        <f>db!$AP$22</f>
        <v>67.830505559095627</v>
      </c>
      <c r="C11" s="37">
        <f>db!$AP$23</f>
        <v>68.210626765810261</v>
      </c>
      <c r="D11" s="37">
        <f>db!$AP$24</f>
        <v>69.039029071387944</v>
      </c>
      <c r="E11" s="36"/>
      <c r="F11" s="37">
        <f>[1]erdb!$AP$22</f>
        <v>68.473346045974296</v>
      </c>
      <c r="G11" s="37">
        <f>[1]erdb!$AP$23</f>
        <v>68.960348841202162</v>
      </c>
      <c r="H11" s="37">
        <f>[1]erdb!$AP$24</f>
        <v>69.786329275893848</v>
      </c>
      <c r="I11" s="37"/>
      <c r="J11" s="37">
        <f>[1]itdb!$AP$22</f>
        <v>58.23164762589181</v>
      </c>
      <c r="K11" s="37">
        <f>[1]itdb!$AP$23</f>
        <v>58.831913939602686</v>
      </c>
      <c r="L11" s="37">
        <f>[1]itdb!$AP$24</f>
        <v>59.756117667840847</v>
      </c>
    </row>
    <row r="12" spans="1:12" ht="33" customHeight="1" x14ac:dyDescent="0.35">
      <c r="A12" s="40" t="s">
        <v>42</v>
      </c>
      <c r="B12" s="41">
        <f>db!$AQ$22</f>
        <v>5.0911423182453941</v>
      </c>
      <c r="C12" s="41">
        <f>db!$AQ$23</f>
        <v>4.3135262005613022</v>
      </c>
      <c r="D12" s="41">
        <f>db!$AQ$24</f>
        <v>3.9144822635068444</v>
      </c>
      <c r="E12" s="40"/>
      <c r="F12" s="41">
        <f>[1]erdb!$AQ$22</f>
        <v>5.4340778455263656</v>
      </c>
      <c r="G12" s="41">
        <f>[1]erdb!$AQ$23</f>
        <v>5.5846306683480291</v>
      </c>
      <c r="H12" s="41">
        <f>[1]erdb!$AQ$24</f>
        <v>5.3787072414049213</v>
      </c>
      <c r="I12" s="41"/>
      <c r="J12" s="41">
        <f>[1]itdb!$AQ$22</f>
        <v>9.4973234314285513</v>
      </c>
      <c r="K12" s="41">
        <f>[1]itdb!$AQ$23</f>
        <v>9.8963849096594494</v>
      </c>
      <c r="L12" s="41">
        <f>[1]itdb!$AQ$24</f>
        <v>9.8606326625241341</v>
      </c>
    </row>
    <row r="13" spans="1:12" ht="33" customHeight="1" x14ac:dyDescent="0.35">
      <c r="A13" s="60" t="s">
        <v>18</v>
      </c>
      <c r="B13" s="37"/>
      <c r="C13" s="37"/>
      <c r="D13" s="37"/>
      <c r="E13" s="36"/>
      <c r="F13" s="37"/>
      <c r="G13" s="37"/>
      <c r="H13" s="37"/>
      <c r="I13" s="37"/>
      <c r="J13" s="37"/>
      <c r="K13" s="37"/>
      <c r="L13" s="37"/>
    </row>
    <row r="14" spans="1:12" ht="33" customHeight="1" x14ac:dyDescent="0.35">
      <c r="A14" s="40" t="s">
        <v>106</v>
      </c>
      <c r="B14" s="41">
        <f>db!$AR$22</f>
        <v>4.5942858095339822</v>
      </c>
      <c r="C14" s="41">
        <f>db!$AR$23</f>
        <v>3.7086497587587752</v>
      </c>
      <c r="D14" s="41">
        <f>db!$AR$24</f>
        <v>3.9733964379784492</v>
      </c>
      <c r="E14" s="40"/>
      <c r="F14" s="41">
        <f>[1]erdb!$AR$22</f>
        <v>4.7458249416444387</v>
      </c>
      <c r="G14" s="41">
        <f>[1]erdb!$AR$23</f>
        <v>3.8321367582917487</v>
      </c>
      <c r="H14" s="41">
        <f>[1]erdb!$AR$24</f>
        <v>4.0753015886423993</v>
      </c>
      <c r="I14" s="41"/>
      <c r="J14" s="41">
        <f>[1]itdb!$AR$22</f>
        <v>3.6899351659981816</v>
      </c>
      <c r="K14" s="41">
        <f>[1]itdb!$AR$23</f>
        <v>3.5732111905629527</v>
      </c>
      <c r="L14" s="41">
        <f>[1]itdb!$AR$24</f>
        <v>3.8323917318547451</v>
      </c>
    </row>
    <row r="15" spans="1:12" ht="33" customHeight="1" x14ac:dyDescent="0.35">
      <c r="A15" s="36" t="s">
        <v>61</v>
      </c>
      <c r="B15" s="37">
        <f>db!$AS$22</f>
        <v>31.361028422722871</v>
      </c>
      <c r="C15" s="37">
        <f>db!$AS$23</f>
        <v>32.155811402852052</v>
      </c>
      <c r="D15" s="37">
        <f>db!$AS$24</f>
        <v>33.045612247463332</v>
      </c>
      <c r="E15" s="36"/>
      <c r="F15" s="37">
        <f>[1]erdb!$AS$22</f>
        <v>30.995879268938577</v>
      </c>
      <c r="G15" s="37">
        <f>[1]erdb!$AS$23</f>
        <v>31.750033709235392</v>
      </c>
      <c r="H15" s="37">
        <f>[1]erdb!$AS$24</f>
        <v>32.595195960542029</v>
      </c>
      <c r="I15" s="37"/>
      <c r="J15" s="37">
        <f>[1]itdb!$AS$22</f>
        <v>25.545371237285345</v>
      </c>
      <c r="K15" s="37">
        <f>[1]itdb!$AS$23</f>
        <v>26.201259232995554</v>
      </c>
      <c r="L15" s="37">
        <f>[1]itdb!$AS$24</f>
        <v>26.924521036833532</v>
      </c>
    </row>
    <row r="16" spans="1:12" ht="33" customHeight="1" x14ac:dyDescent="0.35">
      <c r="A16" s="40" t="s">
        <v>68</v>
      </c>
      <c r="B16" s="41">
        <f>db!$AZ$22</f>
        <v>69.01256808403069</v>
      </c>
      <c r="C16" s="41">
        <f>db!$AZ$23</f>
        <v>70.108340479674027</v>
      </c>
      <c r="D16" s="41">
        <f>db!$AZ$24</f>
        <v>71.096528964282612</v>
      </c>
      <c r="E16" s="40"/>
      <c r="F16" s="41">
        <f>[1]erdb!$AZ$22</f>
        <v>69.488193114678509</v>
      </c>
      <c r="G16" s="41">
        <f>[1]erdb!$AZ$23</f>
        <v>70.578048932912694</v>
      </c>
      <c r="H16" s="41">
        <f>[1]erdb!$AZ$24</f>
        <v>71.559743685556114</v>
      </c>
      <c r="I16" s="41"/>
      <c r="J16" s="41">
        <f>[1]itdb!$AZ$22</f>
        <v>66.949604471818702</v>
      </c>
      <c r="K16" s="41">
        <f>[1]itdb!$AZ$23</f>
        <v>68.002753064071641</v>
      </c>
      <c r="L16" s="41">
        <f>[1]itdb!$AZ$24</f>
        <v>68.897348326163538</v>
      </c>
    </row>
    <row r="17" spans="1:12" ht="3.9" customHeight="1" thickBot="1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ht="3" customHeight="1" x14ac:dyDescent="0.2"/>
    <row r="19" spans="1:12" ht="15" customHeight="1" x14ac:dyDescent="0.2">
      <c r="A19" s="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8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85" zoomScaleNormal="85" workbookViewId="0">
      <selection activeCell="F29" sqref="F29"/>
    </sheetView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3.25" x14ac:dyDescent="0.35">
      <c r="A1" s="34"/>
      <c r="B1" s="34"/>
      <c r="C1" s="34"/>
      <c r="D1" s="34" t="s">
        <v>13</v>
      </c>
    </row>
    <row r="2" spans="1:7" ht="9" customHeight="1" x14ac:dyDescent="0.2"/>
    <row r="3" spans="1:7" ht="18" customHeight="1" x14ac:dyDescent="0.2">
      <c r="E3" s="43" t="str">
        <f>"1. "&amp;[2]rif!$B$6</f>
        <v xml:space="preserve">1. Il quadro mondiale. </v>
      </c>
      <c r="F3" s="43"/>
    </row>
    <row r="4" spans="1:7" ht="15" customHeight="1" x14ac:dyDescent="0.2">
      <c r="E4" s="43"/>
      <c r="F4" s="43" t="str">
        <f>[2]rif!$C$6</f>
        <v>Tasso di variazione del prodotto interno lordo</v>
      </c>
      <c r="G4" s="43">
        <v>3</v>
      </c>
    </row>
    <row r="5" spans="1:7" ht="18" customHeight="1" x14ac:dyDescent="0.2">
      <c r="E5" s="43" t="str">
        <f>"2. "&amp;[2]rif!$B$7</f>
        <v xml:space="preserve">2. Il quadro europeo. </v>
      </c>
      <c r="F5" s="43"/>
      <c r="G5" s="43"/>
    </row>
    <row r="6" spans="1:7" ht="15" customHeight="1" x14ac:dyDescent="0.2">
      <c r="E6" s="43"/>
      <c r="F6" s="43" t="str">
        <f>[2]rif!$C$7</f>
        <v>Tasso di variazione del prodotto interno lordo</v>
      </c>
      <c r="G6" s="43">
        <v>4</v>
      </c>
    </row>
    <row r="7" spans="1:7" ht="18" customHeight="1" x14ac:dyDescent="0.2">
      <c r="E7" s="43" t="str">
        <f>"3. "&amp;[2]rif!$B$8</f>
        <v xml:space="preserve">3. Il quadro nazionale. </v>
      </c>
      <c r="F7" s="43"/>
      <c r="G7" s="43"/>
    </row>
    <row r="8" spans="1:7" ht="15" customHeight="1" x14ac:dyDescent="0.2">
      <c r="E8" s="43"/>
      <c r="F8" s="43" t="str">
        <f>[2]rif!$C$8</f>
        <v>Principali variabili, tasso di variazione - 1</v>
      </c>
      <c r="G8" s="43">
        <v>5</v>
      </c>
    </row>
    <row r="9" spans="1:7" ht="15" customHeight="1" x14ac:dyDescent="0.2">
      <c r="E9" s="43"/>
      <c r="F9" s="43" t="str">
        <f>[2]rif!$C$9</f>
        <v>Principali variabili, tasso di variazione - 2</v>
      </c>
      <c r="G9" s="43">
        <v>6</v>
      </c>
    </row>
    <row r="10" spans="1:7" ht="18" customHeight="1" x14ac:dyDescent="0.2">
      <c r="E10" s="43" t="str">
        <f>"4. "&amp;[1]rif!$B$10</f>
        <v xml:space="preserve">4. Il quadro regionale. </v>
      </c>
      <c r="F10" s="43"/>
      <c r="G10" s="43"/>
    </row>
    <row r="11" spans="1:7" ht="15" customHeight="1" x14ac:dyDescent="0.2">
      <c r="E11" s="43"/>
      <c r="F11" s="43" t="str">
        <f>[1]rif!$D10</f>
        <v>Prodotto interno lordo: indice (2000=100) e tasso di variazione</v>
      </c>
      <c r="G11" s="43">
        <v>7</v>
      </c>
    </row>
    <row r="12" spans="1:7" ht="15" customHeight="1" x14ac:dyDescent="0.2">
      <c r="E12" s="43"/>
      <c r="F12" s="43" t="str">
        <f>[1]rif!$D11</f>
        <v>Principali variabili, tasso di variazione - 1</v>
      </c>
      <c r="G12" s="43">
        <v>8</v>
      </c>
    </row>
    <row r="13" spans="1:7" ht="15" customHeight="1" x14ac:dyDescent="0.2">
      <c r="E13" s="43"/>
      <c r="F13" s="43" t="str">
        <f>[1]rif!$D12</f>
        <v>Principali variabili, tasso di variazione - 2</v>
      </c>
      <c r="G13" s="43">
        <v>9</v>
      </c>
    </row>
    <row r="14" spans="1:7" ht="15" customHeight="1" x14ac:dyDescent="0.2">
      <c r="E14" s="43"/>
      <c r="F14" s="43" t="str">
        <f>[1]rif!$D13</f>
        <v>Principali variabili di conto economico, tasso di variazione</v>
      </c>
      <c r="G14" s="43">
        <v>10</v>
      </c>
    </row>
    <row r="15" spans="1:7" ht="15" customHeight="1" x14ac:dyDescent="0.2">
      <c r="E15" s="43"/>
      <c r="F15" s="43" t="str">
        <f>[1]rif!$D14</f>
        <v>Valore aggiunto: i settori, variazione, quota e indice (2000=100)</v>
      </c>
      <c r="G15" s="43">
        <v>11</v>
      </c>
    </row>
    <row r="16" spans="1:7" ht="15" customHeight="1" x14ac:dyDescent="0.2">
      <c r="E16" s="43"/>
      <c r="F16" s="43" t="str">
        <f>[1]rif!$D15</f>
        <v>Esportazioni: indice (2000=100), tasso di variazione e quota</v>
      </c>
      <c r="G16" s="43">
        <v>12</v>
      </c>
    </row>
    <row r="17" spans="5:7" ht="15" customHeight="1" x14ac:dyDescent="0.2">
      <c r="E17" s="43"/>
      <c r="F17" s="43" t="str">
        <f>[1]rif!$D16</f>
        <v>Importazioni: indice (2000=100), tasso di variazione e quota</v>
      </c>
      <c r="G17" s="43">
        <v>13</v>
      </c>
    </row>
    <row r="18" spans="5:7" ht="15" customHeight="1" x14ac:dyDescent="0.2">
      <c r="E18" s="43"/>
      <c r="F18" s="43" t="str">
        <f>[1]rif!$D17</f>
        <v xml:space="preserve">Unità di lavoro </v>
      </c>
      <c r="G18" s="43">
        <v>14</v>
      </c>
    </row>
    <row r="19" spans="5:7" ht="15" customHeight="1" x14ac:dyDescent="0.2">
      <c r="E19" s="43"/>
      <c r="F19" s="43" t="str">
        <f>[1]rif!$D18</f>
        <v>Unità di lavoro nei settori: indice e tasso di variazione</v>
      </c>
      <c r="G19" s="43">
        <v>15</v>
      </c>
    </row>
    <row r="20" spans="5:7" ht="15" customHeight="1" x14ac:dyDescent="0.2">
      <c r="E20" s="43"/>
      <c r="F20" s="43" t="str">
        <f>[1]rif!$D19</f>
        <v>Lavoro: occupati, tassi di attività, occupazione e disoccupazione</v>
      </c>
      <c r="G20" s="43">
        <v>16</v>
      </c>
    </row>
    <row r="21" spans="5:7" ht="18" customHeight="1" x14ac:dyDescent="0.2">
      <c r="E21" s="43" t="str">
        <f>"5. "&amp;[1]rif!$B$20</f>
        <v xml:space="preserve">5. Il quadro provinciale. </v>
      </c>
      <c r="F21" s="43"/>
      <c r="G21" s="43"/>
    </row>
    <row r="22" spans="5:7" ht="15" customHeight="1" x14ac:dyDescent="0.2">
      <c r="E22" s="43"/>
      <c r="F22" s="43" t="str">
        <f>[1]rif!$D20</f>
        <v>Valore aggiunto: indice (2000=100) e tasso di variazione</v>
      </c>
      <c r="G22" s="43">
        <v>17</v>
      </c>
    </row>
    <row r="23" spans="5:7" ht="15" customHeight="1" x14ac:dyDescent="0.2">
      <c r="E23" s="43"/>
      <c r="F23" s="43" t="str">
        <f>[1]rif!$D21</f>
        <v>Principali variabili, tasso di variazione - 1</v>
      </c>
      <c r="G23" s="43">
        <v>18</v>
      </c>
    </row>
    <row r="24" spans="5:7" ht="15" customHeight="1" x14ac:dyDescent="0.2">
      <c r="E24" s="43"/>
      <c r="F24" s="43" t="str">
        <f>[1]rif!$D22</f>
        <v>Principali variabili, tasso di variazione - 2</v>
      </c>
      <c r="G24" s="43">
        <v>19</v>
      </c>
    </row>
    <row r="25" spans="5:7" ht="15" customHeight="1" x14ac:dyDescent="0.2">
      <c r="E25" s="43"/>
      <c r="F25" s="43" t="str">
        <f>[1]rif!$D23</f>
        <v>Valore aggiunto: i settori, variazione, quota e indice (2000=100)</v>
      </c>
      <c r="G25" s="43">
        <v>20</v>
      </c>
    </row>
    <row r="26" spans="5:7" ht="15" customHeight="1" x14ac:dyDescent="0.2">
      <c r="E26" s="43"/>
      <c r="F26" s="43" t="str">
        <f>[1]rif!$D24</f>
        <v>Esportazioni: indice (2000=100), tasso di variazione e quota</v>
      </c>
      <c r="G26" s="43">
        <v>21</v>
      </c>
    </row>
    <row r="27" spans="5:7" ht="15" customHeight="1" x14ac:dyDescent="0.2">
      <c r="E27" s="43"/>
      <c r="F27" s="43" t="str">
        <f>[1]rif!$D25</f>
        <v>Importazioni: indice (2000=100), tasso di variazione e quota</v>
      </c>
      <c r="G27" s="43">
        <v>22</v>
      </c>
    </row>
    <row r="28" spans="5:7" ht="15" customHeight="1" x14ac:dyDescent="0.2">
      <c r="E28" s="43"/>
      <c r="F28" s="43" t="str">
        <f>[1]rif!$D26</f>
        <v xml:space="preserve">Unità di lavoro </v>
      </c>
      <c r="G28" s="43">
        <v>23</v>
      </c>
    </row>
    <row r="29" spans="5:7" ht="15" customHeight="1" x14ac:dyDescent="0.2">
      <c r="E29" s="43"/>
      <c r="F29" s="43" t="str">
        <f>[1]rif!$D27</f>
        <v>Unità di lavoro nei settori: indice e tasso di variazione</v>
      </c>
      <c r="G29" s="43">
        <v>24</v>
      </c>
    </row>
    <row r="30" spans="5:7" ht="15" customHeight="1" x14ac:dyDescent="0.2">
      <c r="E30" s="43"/>
      <c r="F30" s="43" t="str">
        <f>[1]rif!$D28</f>
        <v>Lavoro: occupati, tassi di attività, occupazione e disoccupazione</v>
      </c>
      <c r="G30" s="43">
        <v>25</v>
      </c>
    </row>
    <row r="31" spans="5:7" ht="15" customHeight="1" x14ac:dyDescent="0.2">
      <c r="E31" s="43"/>
      <c r="F31" s="43" t="str">
        <f>[1]rif!$D29</f>
        <v>Indici strutturali</v>
      </c>
      <c r="G31" s="43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62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[1]rif!$E$23</f>
        <v>Il quadro provinciale. Valore aggiunto: i settori, variazione, quota e indice (2000=100)</v>
      </c>
    </row>
    <row r="57" spans="1:1" ht="17.100000000000001" customHeight="1" x14ac:dyDescent="0.25">
      <c r="A57" s="8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[1]rif!$E$24</f>
        <v>Il quadro provinciale. Esportazioni: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[1]rif!$E$25</f>
        <v>Il quadro provinciale. Importazioni: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[1]rif!$E$28</f>
        <v>Il quadro provinciale. Lavoro: occupati, tassi di attività, occupazione e disoccupazione</v>
      </c>
    </row>
    <row r="56" spans="1:1" ht="11.4" x14ac:dyDescent="0.2">
      <c r="A56" s="9" t="str">
        <f>[1]rif!$B$40</f>
        <v>(*) Calcolato sulla popolazione presente in età lavorativa (15-64 anni).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6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[1]rif!$E$29</f>
        <v>Il quadro provinciale. Indici strutturali</v>
      </c>
    </row>
    <row r="56" spans="1:1" ht="18" customHeight="1" x14ac:dyDescent="0.25">
      <c r="A56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>
      <selection activeCell="F29" sqref="F29"/>
    </sheetView>
  </sheetViews>
  <sheetFormatPr defaultColWidth="1.85546875" defaultRowHeight="8.1" customHeight="1" x14ac:dyDescent="0.2"/>
  <cols>
    <col min="1" max="1" width="1.85546875" style="49"/>
    <col min="2" max="2" width="82.140625" style="48" customWidth="1"/>
    <col min="3" max="3" width="3.28515625" style="49" customWidth="1"/>
    <col min="4" max="4" width="78.7109375" style="48" bestFit="1" customWidth="1"/>
    <col min="5" max="16384" width="1.85546875" style="49"/>
  </cols>
  <sheetData>
    <row r="1" spans="2:4" ht="3" customHeight="1" x14ac:dyDescent="0.2"/>
    <row r="2" spans="2:4" ht="34.200000000000003" x14ac:dyDescent="0.2">
      <c r="B2" s="50" t="s">
        <v>111</v>
      </c>
    </row>
    <row r="3" spans="2:4" ht="3" customHeight="1" x14ac:dyDescent="0.2"/>
    <row r="4" spans="2:4" ht="13.2" x14ac:dyDescent="0.25">
      <c r="B4" s="51" t="s">
        <v>80</v>
      </c>
    </row>
    <row r="5" spans="2:4" ht="3" customHeight="1" x14ac:dyDescent="0.2">
      <c r="B5" s="52"/>
    </row>
    <row r="6" spans="2:4" ht="12" customHeight="1" x14ac:dyDescent="0.25">
      <c r="B6" s="53" t="s">
        <v>119</v>
      </c>
    </row>
    <row r="7" spans="2:4" ht="12.75" customHeight="1" x14ac:dyDescent="0.2">
      <c r="B7" s="54" t="s">
        <v>112</v>
      </c>
      <c r="C7" s="57"/>
      <c r="D7" s="55" t="s">
        <v>113</v>
      </c>
    </row>
    <row r="8" spans="2:4" ht="3" customHeight="1" x14ac:dyDescent="0.2">
      <c r="B8" s="52"/>
    </row>
    <row r="9" spans="2:4" ht="12" customHeight="1" x14ac:dyDescent="0.25">
      <c r="B9" s="53" t="s">
        <v>81</v>
      </c>
    </row>
    <row r="10" spans="2:4" ht="11.4" x14ac:dyDescent="0.2">
      <c r="B10" s="54" t="s">
        <v>114</v>
      </c>
      <c r="C10" s="57"/>
      <c r="D10" s="55" t="s">
        <v>120</v>
      </c>
    </row>
    <row r="11" spans="2:4" ht="3" customHeight="1" x14ac:dyDescent="0.2">
      <c r="B11" s="52"/>
    </row>
    <row r="12" spans="2:4" ht="12" x14ac:dyDescent="0.25">
      <c r="B12" s="53" t="s">
        <v>82</v>
      </c>
    </row>
    <row r="13" spans="2:4" ht="12.75" customHeight="1" x14ac:dyDescent="0.2">
      <c r="B13" s="54" t="s">
        <v>115</v>
      </c>
      <c r="C13" s="57"/>
      <c r="D13" s="55" t="s">
        <v>121</v>
      </c>
    </row>
    <row r="14" spans="2:4" ht="3" customHeight="1" x14ac:dyDescent="0.2">
      <c r="B14" s="52"/>
    </row>
    <row r="15" spans="2:4" ht="12" x14ac:dyDescent="0.25">
      <c r="B15" s="53" t="s">
        <v>83</v>
      </c>
    </row>
    <row r="16" spans="2:4" ht="12.75" customHeight="1" x14ac:dyDescent="0.2">
      <c r="B16" s="54" t="s">
        <v>116</v>
      </c>
      <c r="C16" s="57"/>
      <c r="D16" s="56" t="s">
        <v>122</v>
      </c>
    </row>
    <row r="17" spans="2:4" ht="3" customHeight="1" x14ac:dyDescent="0.2">
      <c r="B17" s="52"/>
    </row>
    <row r="18" spans="2:4" ht="12" x14ac:dyDescent="0.25">
      <c r="B18" s="53" t="s">
        <v>84</v>
      </c>
    </row>
    <row r="19" spans="2:4" ht="12.75" customHeight="1" x14ac:dyDescent="0.2">
      <c r="B19" s="54" t="s">
        <v>85</v>
      </c>
      <c r="C19" s="57"/>
      <c r="D19" s="56" t="s">
        <v>123</v>
      </c>
    </row>
    <row r="20" spans="2:4" ht="3" customHeight="1" x14ac:dyDescent="0.2">
      <c r="B20" s="52"/>
    </row>
    <row r="21" spans="2:4" ht="12" x14ac:dyDescent="0.25">
      <c r="B21" s="53" t="s">
        <v>86</v>
      </c>
    </row>
    <row r="22" spans="2:4" ht="12.75" customHeight="1" x14ac:dyDescent="0.2">
      <c r="B22" s="54" t="s">
        <v>100</v>
      </c>
      <c r="C22" s="57"/>
      <c r="D22" s="56" t="s">
        <v>124</v>
      </c>
    </row>
    <row r="23" spans="2:4" ht="3" customHeight="1" x14ac:dyDescent="0.2">
      <c r="B23" s="52"/>
    </row>
    <row r="24" spans="2:4" ht="12" x14ac:dyDescent="0.25">
      <c r="B24" s="53" t="s">
        <v>87</v>
      </c>
    </row>
    <row r="25" spans="2:4" ht="12.75" customHeight="1" x14ac:dyDescent="0.2">
      <c r="B25" s="54" t="s">
        <v>98</v>
      </c>
      <c r="C25" s="57"/>
      <c r="D25" s="56" t="s">
        <v>125</v>
      </c>
    </row>
    <row r="26" spans="2:4" ht="3" customHeight="1" x14ac:dyDescent="0.2">
      <c r="B26" s="52"/>
    </row>
    <row r="27" spans="2:4" ht="12" x14ac:dyDescent="0.25">
      <c r="B27" s="53" t="s">
        <v>88</v>
      </c>
    </row>
    <row r="28" spans="2:4" ht="11.4" x14ac:dyDescent="0.2">
      <c r="B28" s="54" t="s">
        <v>99</v>
      </c>
      <c r="C28" s="57"/>
      <c r="D28" s="56" t="s">
        <v>126</v>
      </c>
    </row>
    <row r="29" spans="2:4" ht="3" customHeight="1" x14ac:dyDescent="0.2">
      <c r="B29" s="52"/>
    </row>
    <row r="30" spans="2:4" ht="12" x14ac:dyDescent="0.25">
      <c r="B30" s="53" t="s">
        <v>89</v>
      </c>
    </row>
    <row r="31" spans="2:4" ht="12.75" customHeight="1" x14ac:dyDescent="0.2">
      <c r="B31" s="54" t="s">
        <v>101</v>
      </c>
      <c r="C31" s="57"/>
      <c r="D31" s="56" t="s">
        <v>127</v>
      </c>
    </row>
    <row r="32" spans="2:4" ht="3" customHeight="1" x14ac:dyDescent="0.2">
      <c r="B32" s="52"/>
    </row>
    <row r="33" spans="2:4" ht="12" x14ac:dyDescent="0.25">
      <c r="B33" s="53" t="s">
        <v>128</v>
      </c>
    </row>
    <row r="34" spans="2:4" ht="11.4" x14ac:dyDescent="0.2">
      <c r="B34" s="54" t="s">
        <v>129</v>
      </c>
      <c r="C34" s="57"/>
      <c r="D34" s="55" t="s">
        <v>130</v>
      </c>
    </row>
    <row r="35" spans="2:4" ht="3" customHeight="1" x14ac:dyDescent="0.2">
      <c r="B35" s="52"/>
    </row>
    <row r="36" spans="2:4" ht="12" x14ac:dyDescent="0.25">
      <c r="B36" s="53" t="s">
        <v>90</v>
      </c>
    </row>
    <row r="37" spans="2:4" ht="11.4" x14ac:dyDescent="0.2">
      <c r="B37" s="54" t="s">
        <v>91</v>
      </c>
      <c r="C37" s="57"/>
      <c r="D37" s="56" t="s">
        <v>131</v>
      </c>
    </row>
    <row r="38" spans="2:4" ht="3" customHeight="1" x14ac:dyDescent="0.2">
      <c r="B38" s="52"/>
    </row>
    <row r="39" spans="2:4" ht="12" x14ac:dyDescent="0.25">
      <c r="B39" s="53" t="s">
        <v>92</v>
      </c>
    </row>
    <row r="40" spans="2:4" ht="11.4" x14ac:dyDescent="0.2">
      <c r="B40" s="54" t="s">
        <v>97</v>
      </c>
      <c r="C40" s="57"/>
      <c r="D40" s="56" t="s">
        <v>132</v>
      </c>
    </row>
    <row r="41" spans="2:4" ht="3" customHeight="1" x14ac:dyDescent="0.2">
      <c r="B41" s="52"/>
    </row>
    <row r="42" spans="2:4" ht="13.2" x14ac:dyDescent="0.25">
      <c r="B42" s="51" t="s">
        <v>93</v>
      </c>
    </row>
    <row r="43" spans="2:4" ht="5.0999999999999996" customHeight="1" x14ac:dyDescent="0.2">
      <c r="B43" s="52"/>
    </row>
    <row r="44" spans="2:4" ht="12" x14ac:dyDescent="0.25">
      <c r="B44" s="53" t="s">
        <v>94</v>
      </c>
    </row>
    <row r="45" spans="2:4" ht="11.4" x14ac:dyDescent="0.2">
      <c r="B45" s="54" t="s">
        <v>117</v>
      </c>
      <c r="C45" s="57"/>
      <c r="D45" s="56" t="s">
        <v>133</v>
      </c>
    </row>
    <row r="46" spans="2:4" ht="3" customHeight="1" x14ac:dyDescent="0.2">
      <c r="B46" s="52"/>
    </row>
    <row r="47" spans="2:4" ht="13.2" x14ac:dyDescent="0.25">
      <c r="B47" s="51" t="s">
        <v>95</v>
      </c>
    </row>
    <row r="48" spans="2:4" ht="3" customHeight="1" x14ac:dyDescent="0.2">
      <c r="B48" s="52"/>
    </row>
    <row r="49" spans="2:4" ht="12" x14ac:dyDescent="0.25">
      <c r="B49" s="53" t="s">
        <v>96</v>
      </c>
    </row>
    <row r="50" spans="2:4" ht="22.95" x14ac:dyDescent="0.2">
      <c r="B50" s="54" t="s">
        <v>118</v>
      </c>
      <c r="C50" s="57"/>
      <c r="D50" s="56" t="s">
        <v>134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AH10" activePane="bottomRight" state="frozen"/>
      <selection activeCell="D46" sqref="D46"/>
      <selection pane="topRight" activeCell="D46" sqref="D46"/>
      <selection pane="bottomLeft" activeCell="D46" sqref="D46"/>
      <selection pane="bottomRight" activeCell="D46" sqref="D46"/>
    </sheetView>
  </sheetViews>
  <sheetFormatPr defaultRowHeight="10.199999999999999" x14ac:dyDescent="0.2"/>
  <sheetData>
    <row r="1" spans="1:53" x14ac:dyDescent="0.2">
      <c r="A1" s="10" t="s">
        <v>0</v>
      </c>
    </row>
    <row r="2" spans="1:53" x14ac:dyDescent="0.2">
      <c r="A2" t="str">
        <f>[1]revq!$A$4&amp;" - database per grafici e tabelle"</f>
        <v>Reggio Emilia - database per grafici e tabelle</v>
      </c>
    </row>
    <row r="3" spans="1:53" x14ac:dyDescent="0.2">
      <c r="A3" s="11" t="s">
        <v>1</v>
      </c>
    </row>
    <row r="4" spans="1:53" x14ac:dyDescent="0.2">
      <c r="A4" s="11" t="s">
        <v>102</v>
      </c>
      <c r="B4" s="12"/>
      <c r="C4" s="12"/>
      <c r="D4" s="13" t="str">
        <f>[1]revq!$A$4</f>
        <v>Reggio Emilia</v>
      </c>
      <c r="E4" s="13" t="str">
        <f>[1]revq!$A$4</f>
        <v>Reggio Emilia</v>
      </c>
      <c r="F4" s="13"/>
      <c r="G4" s="13"/>
      <c r="H4" s="13" t="str">
        <f>[1]revq!$A$4</f>
        <v>Reggio Emilia</v>
      </c>
      <c r="I4" s="13" t="str">
        <f>[1]revq!$A$4</f>
        <v>Reggio Emilia</v>
      </c>
      <c r="J4" s="13"/>
      <c r="K4" s="13"/>
      <c r="L4" s="13"/>
      <c r="M4" s="13" t="str">
        <f>[1]revq!$A$4</f>
        <v>Reggio Emilia</v>
      </c>
      <c r="N4" s="13" t="str">
        <f>[1]revq!$A$4</f>
        <v>Reggio Emilia</v>
      </c>
      <c r="O4" s="13" t="str">
        <f>[1]revq!$A$4</f>
        <v>Reggio Emilia</v>
      </c>
      <c r="P4" s="13" t="str">
        <f>[1]revq!$A$4</f>
        <v>Reggio Emilia</v>
      </c>
      <c r="Q4" s="13" t="str">
        <f>[1]revq!$A$4</f>
        <v>Reggio Emilia</v>
      </c>
      <c r="R4" s="13" t="str">
        <f>[1]revq!$A$4</f>
        <v>Reggio Emilia</v>
      </c>
      <c r="S4" s="13" t="str">
        <f>[1]revq!$A$4</f>
        <v>Reggio Emilia</v>
      </c>
      <c r="T4" s="13" t="str">
        <f>[1]revq!$A$4</f>
        <v>Reggio Emilia</v>
      </c>
      <c r="U4" s="13" t="str">
        <f>[1]revq!$A$4</f>
        <v>Reggio Emilia</v>
      </c>
      <c r="V4" s="13" t="str">
        <f>[1]revq!$A$4</f>
        <v>Reggio Emilia</v>
      </c>
      <c r="W4" s="13" t="str">
        <f>[1]revq!$A$4</f>
        <v>Reggio Emilia</v>
      </c>
      <c r="X4" s="13" t="str">
        <f>[1]revq!$A$4</f>
        <v>Reggio Emilia</v>
      </c>
      <c r="Y4" s="13" t="str">
        <f>[1]revq!$A$4</f>
        <v>Reggio Emilia</v>
      </c>
      <c r="Z4" s="13" t="str">
        <f>[1]revq!$A$4</f>
        <v>Reggio Emilia</v>
      </c>
      <c r="AA4" s="13" t="str">
        <f>[1]revq!$A$4</f>
        <v>Reggio Emilia</v>
      </c>
      <c r="AB4" s="13" t="str">
        <f>[1]revq!$A$4</f>
        <v>Reggio Emilia</v>
      </c>
      <c r="AC4" s="13" t="str">
        <f>[1]revq!$A$4</f>
        <v>Reggio Emilia</v>
      </c>
      <c r="AD4" s="13" t="str">
        <f>[1]revq!$A$4</f>
        <v>Reggio Emilia</v>
      </c>
      <c r="AE4" s="13" t="str">
        <f>[1]rei!$A$4</f>
        <v>Reggio Emilia</v>
      </c>
      <c r="AF4" s="13" t="str">
        <f>[1]rei!$A$4</f>
        <v>Reggio Emilia</v>
      </c>
      <c r="AG4" s="13" t="str">
        <f>[1]rei!$A$4</f>
        <v>Reggio Emilia</v>
      </c>
      <c r="AH4" s="13" t="str">
        <f>[1]rei!$A$4</f>
        <v>Reggio Emilia</v>
      </c>
      <c r="AI4" s="13" t="str">
        <f>[1]rei!$A$4</f>
        <v>Reggio Emilia</v>
      </c>
      <c r="AJ4" s="13" t="str">
        <f>[1]revq!$A$4</f>
        <v>Reggio Emilia</v>
      </c>
      <c r="AK4" s="13" t="str">
        <f>[1]revq!$A$4</f>
        <v>Reggio Emilia</v>
      </c>
      <c r="AL4" s="13" t="str">
        <f>[1]revq!$A$4</f>
        <v>Reggio Emilia</v>
      </c>
      <c r="AM4" s="13" t="str">
        <f>[1]revq!$A$4</f>
        <v>Reggio Emilia</v>
      </c>
      <c r="AN4" s="13" t="str">
        <f>[1]revq!$A$4</f>
        <v>Reggio Emilia</v>
      </c>
      <c r="AO4" s="13" t="str">
        <f>[1]revq!$A$4</f>
        <v>Reggio Emilia</v>
      </c>
      <c r="AP4" s="13" t="str">
        <f>[1]revq!$A$4</f>
        <v>Reggio Emilia</v>
      </c>
      <c r="AQ4" s="13" t="str">
        <f>[1]revq!$A$4</f>
        <v>Reggio Emilia</v>
      </c>
      <c r="AR4" s="13" t="str">
        <f>[1]revq!$A$4</f>
        <v>Reggio Emilia</v>
      </c>
      <c r="AS4" s="13" t="str">
        <f>[1]revq!$A$4</f>
        <v>Reggio Emilia</v>
      </c>
      <c r="AT4" s="13" t="str">
        <f>[1]revq!$A$4</f>
        <v>Reggio Emilia</v>
      </c>
      <c r="AU4" s="13" t="str">
        <f>[1]revq!$A$4</f>
        <v>Reggio Emilia</v>
      </c>
      <c r="AV4" s="13" t="str">
        <f>[1]revq!$A$4</f>
        <v>Reggio Emilia</v>
      </c>
      <c r="AW4" s="13" t="str">
        <f>[1]revq!$A$4</f>
        <v>Reggio Emilia</v>
      </c>
      <c r="AX4" s="13" t="str">
        <f>[1]revq!$A$4</f>
        <v>Reggio Emilia</v>
      </c>
      <c r="AY4" s="13" t="str">
        <f>[1]revq!$A$4</f>
        <v>Reggio Emilia</v>
      </c>
      <c r="AZ4" s="13" t="str">
        <f>[1]revq!$A$4</f>
        <v>Reggio Emilia</v>
      </c>
    </row>
    <row r="5" spans="1:53" x14ac:dyDescent="0.2">
      <c r="A5" t="s">
        <v>2</v>
      </c>
      <c r="B5" s="14" t="s">
        <v>3</v>
      </c>
      <c r="C5" t="s">
        <v>4</v>
      </c>
      <c r="D5" s="14" t="s">
        <v>3</v>
      </c>
      <c r="E5" s="14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4" t="s">
        <v>3</v>
      </c>
      <c r="N5" s="14" t="s">
        <v>3</v>
      </c>
      <c r="O5" s="14" t="s">
        <v>3</v>
      </c>
      <c r="P5" s="14" t="s">
        <v>3</v>
      </c>
      <c r="Q5" s="14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4" t="s">
        <v>6</v>
      </c>
      <c r="AT5" s="14" t="s">
        <v>79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4" t="s">
        <v>6</v>
      </c>
      <c r="BA5" s="47" t="s">
        <v>103</v>
      </c>
    </row>
    <row r="6" spans="1:53" x14ac:dyDescent="0.2">
      <c r="B6" s="15" t="s">
        <v>7</v>
      </c>
      <c r="C6" s="15"/>
      <c r="D6" s="15" t="s">
        <v>8</v>
      </c>
      <c r="E6" s="15" t="s">
        <v>8</v>
      </c>
      <c r="F6" s="13"/>
      <c r="G6" s="16" t="s">
        <v>9</v>
      </c>
      <c r="H6" s="16"/>
      <c r="I6" s="16"/>
      <c r="J6" s="16"/>
      <c r="K6" s="16"/>
      <c r="L6" s="13"/>
      <c r="M6" s="15" t="s">
        <v>8</v>
      </c>
      <c r="N6" s="17"/>
      <c r="O6" s="17"/>
      <c r="P6" s="17"/>
      <c r="Q6" s="17"/>
      <c r="R6" s="15" t="s">
        <v>10</v>
      </c>
      <c r="S6" s="17"/>
      <c r="T6" s="17"/>
      <c r="U6" s="17"/>
      <c r="V6" s="15"/>
      <c r="W6" s="16" t="s">
        <v>11</v>
      </c>
      <c r="X6" s="16"/>
      <c r="Y6" s="16"/>
      <c r="Z6" s="16"/>
      <c r="AA6" s="25" t="s">
        <v>53</v>
      </c>
      <c r="AB6" s="25"/>
      <c r="AC6" s="25"/>
      <c r="AE6" s="17" t="s">
        <v>16</v>
      </c>
      <c r="AF6" s="17"/>
      <c r="AG6" s="17"/>
      <c r="AH6" s="17"/>
      <c r="AI6" s="17"/>
      <c r="AJ6" s="17"/>
      <c r="AK6" s="17"/>
      <c r="AL6" s="17"/>
      <c r="AM6" s="17"/>
      <c r="AN6" s="17"/>
      <c r="AO6" s="25" t="s">
        <v>17</v>
      </c>
      <c r="AP6" s="25"/>
      <c r="AQ6" s="25"/>
      <c r="BA6" s="47" t="s">
        <v>104</v>
      </c>
    </row>
    <row r="7" spans="1:53" x14ac:dyDescent="0.2">
      <c r="A7" t="s">
        <v>12</v>
      </c>
      <c r="B7" s="18"/>
      <c r="C7" s="19"/>
      <c r="D7" s="20" t="str">
        <f>[1]rei!$B6</f>
        <v>X</v>
      </c>
      <c r="E7" s="20" t="str">
        <f>[1]rei!$C6</f>
        <v>M</v>
      </c>
      <c r="F7" s="21"/>
      <c r="G7" s="22"/>
      <c r="H7" s="22" t="str">
        <f>[1]revq!$C6</f>
        <v>M</v>
      </c>
      <c r="I7" s="22" t="str">
        <f>[1]revq!$B6</f>
        <v>X</v>
      </c>
      <c r="J7" s="22"/>
      <c r="K7" s="22"/>
      <c r="L7" s="21"/>
      <c r="M7" s="20" t="str">
        <f>[1]rei!$F6</f>
        <v>VAA</v>
      </c>
      <c r="N7" s="20" t="str">
        <f>[1]rei!$G6</f>
        <v>VAI</v>
      </c>
      <c r="O7" s="20" t="str">
        <f>[1]rei!$H6</f>
        <v>VAC</v>
      </c>
      <c r="P7" s="20" t="str">
        <f>[1]rei!$I6</f>
        <v>VAS</v>
      </c>
      <c r="Q7" s="20" t="str">
        <f>[1]rei!$J6</f>
        <v>VAT</v>
      </c>
      <c r="R7" s="22" t="str">
        <f>[1]revq!$F6</f>
        <v>VAA</v>
      </c>
      <c r="S7" s="22" t="str">
        <f>[1]revq!$G6</f>
        <v>VAI</v>
      </c>
      <c r="T7" s="22" t="str">
        <f>[1]revq!$H6</f>
        <v>VAC</v>
      </c>
      <c r="U7" s="22" t="str">
        <f>[1]revq!$I6</f>
        <v>VAS</v>
      </c>
      <c r="V7" s="22" t="str">
        <f>[1]revq!$J6</f>
        <v>VAT</v>
      </c>
      <c r="W7" t="str">
        <f>[1]revq!AD5</f>
        <v>VAA/VAT</v>
      </c>
      <c r="X7" t="str">
        <f>[1]revq!AE5</f>
        <v>VAI/VAT</v>
      </c>
      <c r="Y7" t="str">
        <f>[1]revq!AF5</f>
        <v>VAC/VAT</v>
      </c>
      <c r="Z7" t="str">
        <f>[1]revq!AG5</f>
        <v>VAS/VAT</v>
      </c>
      <c r="AA7" s="21" t="str">
        <f>[1]rei!$AA6</f>
        <v>N</v>
      </c>
      <c r="AB7" s="21" t="str">
        <f>[1]revq!$AA6</f>
        <v>N</v>
      </c>
      <c r="AC7" s="21" t="str">
        <f>[1]revq!$Y6</f>
        <v>FL</v>
      </c>
      <c r="AD7" s="21" t="str">
        <f>[1]revq!$U6</f>
        <v>POPPRE</v>
      </c>
      <c r="AE7" s="21" t="str">
        <f>[1]rei!$P6</f>
        <v>UTA</v>
      </c>
      <c r="AF7" s="21" t="str">
        <f>[1]rei!$Q6</f>
        <v>UTI</v>
      </c>
      <c r="AG7" s="21" t="str">
        <f>[1]rei!$R6</f>
        <v>UTC</v>
      </c>
      <c r="AH7" s="21" t="str">
        <f>[1]rei!$S6</f>
        <v>UTS</v>
      </c>
      <c r="AI7" s="21" t="str">
        <f>[1]rei!$T6</f>
        <v>UTT</v>
      </c>
      <c r="AJ7" s="21" t="str">
        <f>[1]revq!$P6</f>
        <v>UTA</v>
      </c>
      <c r="AK7" s="21" t="str">
        <f>[1]revq!$Q6</f>
        <v>UTI</v>
      </c>
      <c r="AL7" s="21" t="str">
        <f>[1]revq!$R6</f>
        <v>UTC</v>
      </c>
      <c r="AM7" s="21" t="str">
        <f>[1]revq!$S6</f>
        <v>UTS</v>
      </c>
      <c r="AN7" s="21" t="str">
        <f>[1]revq!$T6</f>
        <v>UTT</v>
      </c>
      <c r="AO7" s="21" t="str">
        <f>[1]revq!$AH6</f>
        <v>TA</v>
      </c>
      <c r="AP7" s="21" t="str">
        <f>[1]revq!$AI6</f>
        <v>TO</v>
      </c>
      <c r="AQ7" s="21" t="str">
        <f>[1]revq!$AJ6</f>
        <v>TD</v>
      </c>
      <c r="AR7" s="21" t="str">
        <f>[1]revq!$AB6</f>
        <v>REDD</v>
      </c>
      <c r="AS7" s="23" t="str">
        <f>[1]re!$AC6</f>
        <v>VAT/POPCR</v>
      </c>
      <c r="AT7" s="23" t="str">
        <f>[1]re!$AD6</f>
        <v>VVAT/POPCR</v>
      </c>
      <c r="AU7" t="str">
        <f>[1]revq!$AK5</f>
        <v>VX/VVAT</v>
      </c>
      <c r="AV7" t="str">
        <f>[1]revq!$AL5</f>
        <v>VM/VVAT</v>
      </c>
      <c r="AW7" t="str">
        <f>[1]revq!$AM5</f>
        <v>pr/ita VVAT/POPPRE</v>
      </c>
      <c r="AX7" t="str">
        <f>[1]revq!$AN5</f>
        <v>pr/ita VVAT/N</v>
      </c>
      <c r="AY7" s="21" t="str">
        <f>[1]revq!$AO5</f>
        <v>VAT/N</v>
      </c>
      <c r="AZ7" s="21" t="str">
        <f>[1]re!$AF6</f>
        <v>VAT/N</v>
      </c>
    </row>
    <row r="8" spans="1:53" x14ac:dyDescent="0.2">
      <c r="B8" t="s">
        <v>13</v>
      </c>
      <c r="C8" t="s">
        <v>14</v>
      </c>
      <c r="D8" s="24" t="s">
        <v>13</v>
      </c>
      <c r="E8" s="24" t="s">
        <v>13</v>
      </c>
      <c r="F8" s="13"/>
      <c r="G8" s="15" t="s">
        <v>15</v>
      </c>
      <c r="H8" s="15"/>
      <c r="I8" s="15"/>
      <c r="J8" s="15"/>
      <c r="K8" s="15"/>
      <c r="L8" s="13"/>
      <c r="M8" s="24" t="s">
        <v>13</v>
      </c>
      <c r="N8" s="24"/>
      <c r="O8" s="24"/>
      <c r="P8" s="24"/>
      <c r="Q8" s="24"/>
      <c r="R8" s="15" t="str">
        <f>[1]revq!$A$4</f>
        <v>Reggio Emilia</v>
      </c>
      <c r="S8" s="15"/>
      <c r="T8" s="15"/>
      <c r="U8" s="15"/>
      <c r="V8" s="15"/>
      <c r="W8" s="15"/>
      <c r="X8" s="15"/>
      <c r="Y8" s="15"/>
      <c r="Z8" s="15"/>
      <c r="AA8" s="25" t="s">
        <v>13</v>
      </c>
      <c r="AB8" s="25" t="s">
        <v>50</v>
      </c>
      <c r="AC8" s="25"/>
      <c r="AD8" s="13"/>
      <c r="AE8" s="35" t="s">
        <v>13</v>
      </c>
      <c r="AF8" s="35"/>
      <c r="AG8" s="35"/>
      <c r="AH8" s="35"/>
      <c r="AI8" s="35"/>
      <c r="AJ8" s="17" t="s">
        <v>50</v>
      </c>
      <c r="AK8" s="17"/>
      <c r="AL8" s="17"/>
      <c r="AM8" s="17"/>
      <c r="AN8" s="17"/>
      <c r="AO8" s="25" t="s">
        <v>54</v>
      </c>
      <c r="AP8" s="25"/>
      <c r="AQ8" s="25"/>
      <c r="AR8" s="26" t="s">
        <v>18</v>
      </c>
      <c r="AS8" s="26"/>
      <c r="AT8" s="26"/>
      <c r="AU8" s="27" t="s">
        <v>19</v>
      </c>
      <c r="AV8" s="27"/>
      <c r="AW8" s="28" t="s">
        <v>20</v>
      </c>
      <c r="AX8" s="28"/>
      <c r="AY8" s="26" t="s">
        <v>18</v>
      </c>
      <c r="AZ8" s="26"/>
    </row>
    <row r="9" spans="1:53" x14ac:dyDescent="0.2">
      <c r="A9" t="s">
        <v>21</v>
      </c>
      <c r="B9" s="15" t="s">
        <v>22</v>
      </c>
      <c r="C9" s="29" t="s">
        <v>15</v>
      </c>
      <c r="D9" s="15" t="s">
        <v>23</v>
      </c>
      <c r="E9" s="15" t="s">
        <v>24</v>
      </c>
      <c r="F9" s="13" t="s">
        <v>25</v>
      </c>
      <c r="G9" s="15" t="s">
        <v>26</v>
      </c>
      <c r="H9" s="15" t="s">
        <v>27</v>
      </c>
      <c r="I9" s="15" t="s">
        <v>28</v>
      </c>
      <c r="J9" s="15" t="s">
        <v>29</v>
      </c>
      <c r="K9" s="15" t="s">
        <v>30</v>
      </c>
      <c r="L9" s="13" t="s">
        <v>31</v>
      </c>
      <c r="M9" s="15" t="s">
        <v>32</v>
      </c>
      <c r="N9" s="15" t="s">
        <v>33</v>
      </c>
      <c r="O9" s="15" t="s">
        <v>34</v>
      </c>
      <c r="P9" s="15" t="s">
        <v>35</v>
      </c>
      <c r="Q9" s="15" t="s">
        <v>36</v>
      </c>
      <c r="R9" s="15" t="s">
        <v>32</v>
      </c>
      <c r="S9" s="15" t="s">
        <v>33</v>
      </c>
      <c r="T9" s="15" t="s">
        <v>34</v>
      </c>
      <c r="U9" s="15" t="s">
        <v>35</v>
      </c>
      <c r="V9" s="15" t="s">
        <v>36</v>
      </c>
      <c r="W9" s="15" t="s">
        <v>32</v>
      </c>
      <c r="X9" s="15" t="s">
        <v>33</v>
      </c>
      <c r="Y9" s="15" t="s">
        <v>34</v>
      </c>
      <c r="Z9" s="15" t="s">
        <v>35</v>
      </c>
      <c r="AA9" s="13" t="s">
        <v>37</v>
      </c>
      <c r="AB9" s="13" t="s">
        <v>37</v>
      </c>
      <c r="AC9" t="s">
        <v>38</v>
      </c>
      <c r="AD9" t="s">
        <v>39</v>
      </c>
      <c r="AE9" s="15" t="s">
        <v>32</v>
      </c>
      <c r="AF9" s="15" t="s">
        <v>33</v>
      </c>
      <c r="AG9" s="15" t="s">
        <v>34</v>
      </c>
      <c r="AH9" s="15" t="s">
        <v>35</v>
      </c>
      <c r="AI9" s="15" t="s">
        <v>36</v>
      </c>
      <c r="AJ9" s="15" t="s">
        <v>32</v>
      </c>
      <c r="AK9" s="15" t="s">
        <v>33</v>
      </c>
      <c r="AL9" s="15" t="s">
        <v>34</v>
      </c>
      <c r="AM9" s="15" t="s">
        <v>35</v>
      </c>
      <c r="AN9" s="15" t="s">
        <v>36</v>
      </c>
      <c r="AO9" t="s">
        <v>40</v>
      </c>
      <c r="AP9" t="s">
        <v>41</v>
      </c>
      <c r="AQ9" t="s">
        <v>42</v>
      </c>
      <c r="AR9" t="s">
        <v>43</v>
      </c>
      <c r="AS9" s="17" t="s">
        <v>107</v>
      </c>
      <c r="AT9" s="17" t="s">
        <v>108</v>
      </c>
      <c r="AU9" t="s">
        <v>44</v>
      </c>
      <c r="AV9" t="s">
        <v>45</v>
      </c>
      <c r="AW9" t="s">
        <v>46</v>
      </c>
      <c r="AX9" t="s">
        <v>47</v>
      </c>
      <c r="AY9" s="13" t="s">
        <v>110</v>
      </c>
      <c r="AZ9" s="13" t="s">
        <v>109</v>
      </c>
    </row>
    <row r="10" spans="1:53" x14ac:dyDescent="0.2">
      <c r="A10" s="30">
        <f>[1]redb!A10</f>
        <v>2009</v>
      </c>
      <c r="B10" s="19"/>
      <c r="C10" s="31"/>
      <c r="D10" s="20">
        <f>[1]redb!D10</f>
        <v>114.8370871526554</v>
      </c>
      <c r="E10" s="20">
        <f>[1]redb!E10</f>
        <v>113.27707167160614</v>
      </c>
      <c r="F10" s="21"/>
      <c r="G10" s="22"/>
      <c r="H10" s="22">
        <f>[1]redb!H10</f>
        <v>-23.87839153747986</v>
      </c>
      <c r="I10" s="22">
        <f>[1]redb!I10</f>
        <v>-21.782288117433136</v>
      </c>
      <c r="J10" s="22"/>
      <c r="K10" s="22"/>
      <c r="L10" s="21"/>
      <c r="M10" s="20">
        <f>[1]redb!M10</f>
        <v>95.460031611332738</v>
      </c>
      <c r="N10" s="20">
        <f>[1]redb!N10</f>
        <v>93.593787092398273</v>
      </c>
      <c r="O10" s="20">
        <f>[1]redb!O10</f>
        <v>108.62181429969165</v>
      </c>
      <c r="P10" s="20">
        <f>[1]redb!P10</f>
        <v>110.96919199786144</v>
      </c>
      <c r="Q10" s="20">
        <f>[1]redb!Q10</f>
        <v>104.68797167296802</v>
      </c>
      <c r="R10" s="22">
        <f>[1]redb!R10</f>
        <v>4.1055003344736107</v>
      </c>
      <c r="S10" s="22">
        <f>[1]redb!S10</f>
        <v>-20.504088964001799</v>
      </c>
      <c r="T10" s="22">
        <f>[1]redb!T10</f>
        <v>-11.550903686427915</v>
      </c>
      <c r="U10" s="22">
        <f>[1]redb!U10</f>
        <v>-3.5671247531116612</v>
      </c>
      <c r="V10" s="22">
        <f>[1]redb!V10</f>
        <v>-9.6551698863381326</v>
      </c>
      <c r="W10" s="20">
        <f>[1]redb!W10</f>
        <v>2.3180495382862971</v>
      </c>
      <c r="X10" s="20">
        <f>[1]redb!X10</f>
        <v>29.4796340666365</v>
      </c>
      <c r="Y10" s="20">
        <f>[1]redb!Y10</f>
        <v>6.9656412670639378</v>
      </c>
      <c r="Z10" s="20">
        <f>[1]redb!Z10</f>
        <v>61.23667512801326</v>
      </c>
      <c r="AA10" s="44">
        <f>[1]redb!AA10</f>
        <v>113.48765768997065</v>
      </c>
      <c r="AB10" s="21">
        <f>[1]redb!AB10</f>
        <v>-2.4612069280210758</v>
      </c>
      <c r="AC10" s="21">
        <f>[1]redb!AC10</f>
        <v>0.24966270660020662</v>
      </c>
      <c r="AD10" s="21">
        <f>[1]redb!AD10</f>
        <v>1.1887425218429559</v>
      </c>
      <c r="AE10" s="44">
        <f>[1]redb!AE10</f>
        <v>80.027264147645838</v>
      </c>
      <c r="AF10" s="44">
        <f>[1]redb!AF10</f>
        <v>99.226277173069818</v>
      </c>
      <c r="AG10" s="44">
        <f>[1]redb!AG10</f>
        <v>112.90761214584711</v>
      </c>
      <c r="AH10" s="44">
        <f>[1]redb!AH10</f>
        <v>120.33890939571637</v>
      </c>
      <c r="AI10" s="44">
        <f>[1]redb!AI10</f>
        <v>111.00114936560809</v>
      </c>
      <c r="AJ10" s="21">
        <f>[1]redb!AJ10</f>
        <v>0.45614009063463801</v>
      </c>
      <c r="AK10" s="21">
        <f>[1]redb!AK10</f>
        <v>-6.2275921122679989</v>
      </c>
      <c r="AL10" s="21">
        <f>[1]redb!AL10</f>
        <v>-5.7892532206297087</v>
      </c>
      <c r="AM10" s="21">
        <f>[1]redb!AM10</f>
        <v>-1.3395612479691898</v>
      </c>
      <c r="AN10" s="21">
        <f>[1]redb!AN10</f>
        <v>-3.2189442972557547</v>
      </c>
      <c r="AO10" s="44">
        <f>[1]redb!AO10</f>
        <v>73.01912809651229</v>
      </c>
      <c r="AP10" s="44">
        <f>[1]redb!AP10</f>
        <v>69.375090048984632</v>
      </c>
      <c r="AQ10" s="44">
        <f>[1]redb!AQ10</f>
        <v>4.9905252808704876</v>
      </c>
      <c r="AR10" s="21">
        <f>[1]redb!AR10</f>
        <v>-4.2750046360733762</v>
      </c>
      <c r="AS10" s="32">
        <f>[1]redb!AS10</f>
        <v>31.068378869674483</v>
      </c>
      <c r="AT10" s="32">
        <f>[1]redb!AT10</f>
        <v>29.318365959182092</v>
      </c>
      <c r="AU10" s="44">
        <f>[1]redb!AU10</f>
        <v>42.754765294425852</v>
      </c>
      <c r="AV10" s="44">
        <f>[1]redb!AV10</f>
        <v>17.470491524818581</v>
      </c>
      <c r="AW10" s="44">
        <f>[1]redb!AW10</f>
        <v>122.51763965337672</v>
      </c>
      <c r="AX10" s="44">
        <f>[1]redb!AX10</f>
        <v>101.74900984719643</v>
      </c>
      <c r="AY10" s="21">
        <f>[1]redb!AY10</f>
        <v>-7.3754890046755728</v>
      </c>
      <c r="AZ10" s="44">
        <f>[1]redb!AZ10</f>
        <v>68.240939568850465</v>
      </c>
      <c r="BA10" s="47">
        <v>33</v>
      </c>
    </row>
    <row r="11" spans="1:53" x14ac:dyDescent="0.2">
      <c r="A11" s="30">
        <f>[1]redb!A11</f>
        <v>2010</v>
      </c>
      <c r="B11" s="19"/>
      <c r="C11" s="31"/>
      <c r="D11" s="20">
        <f>[1]redb!D11</f>
        <v>127.63685088498812</v>
      </c>
      <c r="E11" s="20">
        <f>[1]redb!E11</f>
        <v>132.88771175365682</v>
      </c>
      <c r="F11" s="21"/>
      <c r="G11" s="22"/>
      <c r="H11" s="22">
        <f>[1]redb!H11</f>
        <v>17.312100138766429</v>
      </c>
      <c r="I11" s="22">
        <f>[1]redb!I11</f>
        <v>11.146019156091702</v>
      </c>
      <c r="J11" s="22"/>
      <c r="K11" s="22"/>
      <c r="L11" s="21"/>
      <c r="M11" s="20">
        <f>[1]redb!M11</f>
        <v>93.933555487936104</v>
      </c>
      <c r="N11" s="20">
        <f>[1]redb!N11</f>
        <v>101.41006552768738</v>
      </c>
      <c r="O11" s="20">
        <f>[1]redb!O11</f>
        <v>95.870672845566915</v>
      </c>
      <c r="P11" s="20">
        <f>[1]redb!P11</f>
        <v>107.37427539895864</v>
      </c>
      <c r="Q11" s="20">
        <f>[1]redb!Q11</f>
        <v>104.29367528172313</v>
      </c>
      <c r="R11" s="22">
        <f>[1]redb!R11</f>
        <v>-1.5990735574148096</v>
      </c>
      <c r="S11" s="22">
        <f>[1]redb!S11</f>
        <v>8.3512791587038393</v>
      </c>
      <c r="T11" s="22">
        <f>[1]redb!T11</f>
        <v>-11.739024556286504</v>
      </c>
      <c r="U11" s="22">
        <f>[1]redb!U11</f>
        <v>-3.2395627418573048</v>
      </c>
      <c r="V11" s="22">
        <f>[1]redb!V11</f>
        <v>-0.37663963198812933</v>
      </c>
      <c r="W11" s="20">
        <f>[1]redb!W11</f>
        <v>2.2896057838701322</v>
      </c>
      <c r="X11" s="20">
        <f>[1]redb!X11</f>
        <v>32.062320006585324</v>
      </c>
      <c r="Y11" s="20">
        <f>[1]redb!Y11</f>
        <v>6.1711860606887559</v>
      </c>
      <c r="Z11" s="20">
        <f>[1]redb!Z11</f>
        <v>59.476888148855792</v>
      </c>
      <c r="AA11" s="44">
        <f>[1]redb!AA11</f>
        <v>108.64312640263668</v>
      </c>
      <c r="AB11" s="21">
        <f>[1]redb!AB11</f>
        <v>-4.2687737027478523</v>
      </c>
      <c r="AC11" s="21">
        <f>[1]redb!AC11</f>
        <v>-3.7201367377772798</v>
      </c>
      <c r="AD11" s="21">
        <f>[1]redb!AD11</f>
        <v>0.85087164550763372</v>
      </c>
      <c r="AE11" s="44">
        <f>[1]redb!AE11</f>
        <v>75.68097769614775</v>
      </c>
      <c r="AF11" s="44">
        <f>[1]redb!AF11</f>
        <v>93.393536835890743</v>
      </c>
      <c r="AG11" s="44">
        <f>[1]redb!AG11</f>
        <v>102.09608650932206</v>
      </c>
      <c r="AH11" s="44">
        <f>[1]redb!AH11</f>
        <v>115.89067545817881</v>
      </c>
      <c r="AI11" s="44">
        <f>[1]redb!AI11</f>
        <v>105.50276124354859</v>
      </c>
      <c r="AJ11" s="21">
        <f>[1]redb!AJ11</f>
        <v>-5.4310071671067384</v>
      </c>
      <c r="AK11" s="21">
        <f>[1]redb!AK11</f>
        <v>-5.8782214785763394</v>
      </c>
      <c r="AL11" s="21">
        <f>[1]redb!AL11</f>
        <v>-9.5755506923300935</v>
      </c>
      <c r="AM11" s="21">
        <f>[1]redb!AM11</f>
        <v>-3.6964220133574699</v>
      </c>
      <c r="AN11" s="21">
        <f>[1]redb!AN11</f>
        <v>-4.9534515214335944</v>
      </c>
      <c r="AO11" s="44">
        <f>[1]redb!AO11</f>
        <v>69.709577656110326</v>
      </c>
      <c r="AP11" s="44">
        <f>[1]redb!AP11</f>
        <v>65.853297413393562</v>
      </c>
      <c r="AQ11" s="44">
        <f>[1]redb!AQ11</f>
        <v>5.5319231192885194</v>
      </c>
      <c r="AR11" s="21">
        <f>[1]redb!AR11</f>
        <v>-1.5719828274728176</v>
      </c>
      <c r="AS11" s="32">
        <f>[1]redb!AS11</f>
        <v>30.660188601420355</v>
      </c>
      <c r="AT11" s="32">
        <f>[1]redb!AT11</f>
        <v>28.778022189038172</v>
      </c>
      <c r="AU11" s="44">
        <f>[1]redb!AU11</f>
        <v>49.070585884606004</v>
      </c>
      <c r="AV11" s="44">
        <f>[1]redb!AV11</f>
        <v>22.039360905394929</v>
      </c>
      <c r="AW11" s="44">
        <f>[1]redb!AW11</f>
        <v>118.7696966216796</v>
      </c>
      <c r="AX11" s="44">
        <f>[1]redb!AX11</f>
        <v>102.70574372863922</v>
      </c>
      <c r="AY11" s="21">
        <f>[1]redb!AY11</f>
        <v>4.0656891395858485</v>
      </c>
      <c r="AZ11" s="44">
        <f>[1]redb!AZ11</f>
        <v>71.015404037652559</v>
      </c>
      <c r="BA11" s="47">
        <v>34</v>
      </c>
    </row>
    <row r="12" spans="1:53" x14ac:dyDescent="0.2">
      <c r="A12" s="30">
        <f>[1]redb!A12</f>
        <v>2011</v>
      </c>
      <c r="B12" s="19"/>
      <c r="C12" s="31"/>
      <c r="D12" s="20">
        <f>[1]redb!D12</f>
        <v>139.6170463869986</v>
      </c>
      <c r="E12" s="20">
        <f>[1]redb!E12</f>
        <v>137.34742026576606</v>
      </c>
      <c r="F12" s="21"/>
      <c r="G12" s="22"/>
      <c r="H12" s="22">
        <f>[1]redb!H12</f>
        <v>3.3559976714600426</v>
      </c>
      <c r="I12" s="22">
        <f>[1]redb!I12</f>
        <v>9.3861572257103898</v>
      </c>
      <c r="J12" s="22"/>
      <c r="K12" s="22"/>
      <c r="L12" s="21"/>
      <c r="M12" s="20">
        <f>[1]redb!M12</f>
        <v>106.59253956371958</v>
      </c>
      <c r="N12" s="20">
        <f>[1]redb!N12</f>
        <v>106.15628414751268</v>
      </c>
      <c r="O12" s="20">
        <f>[1]redb!O12</f>
        <v>88.879796593375161</v>
      </c>
      <c r="P12" s="20">
        <f>[1]redb!P12</f>
        <v>108.82116725455326</v>
      </c>
      <c r="Q12" s="20">
        <f>[1]redb!Q12</f>
        <v>106.54705484142644</v>
      </c>
      <c r="R12" s="22">
        <f>[1]redb!R12</f>
        <v>13.476530309138868</v>
      </c>
      <c r="S12" s="22">
        <f>[1]redb!S12</f>
        <v>4.6802243890962547</v>
      </c>
      <c r="T12" s="22">
        <f>[1]redb!T12</f>
        <v>-7.2919862192403766</v>
      </c>
      <c r="U12" s="22">
        <f>[1]redb!U12</f>
        <v>1.3475218810264922</v>
      </c>
      <c r="V12" s="22">
        <f>[1]redb!V12</f>
        <v>2.1606099829317271</v>
      </c>
      <c r="W12" s="20">
        <f>[1]redb!W12</f>
        <v>2.5432162178037796</v>
      </c>
      <c r="X12" s="20">
        <f>[1]redb!X12</f>
        <v>32.853081567201954</v>
      </c>
      <c r="Y12" s="20">
        <f>[1]redb!Y12</f>
        <v>5.6001858490620826</v>
      </c>
      <c r="Z12" s="20">
        <f>[1]redb!Z12</f>
        <v>59.003516365932185</v>
      </c>
      <c r="AA12" s="44">
        <f>[1]redb!AA12</f>
        <v>110.84455321394506</v>
      </c>
      <c r="AB12" s="21">
        <f>[1]redb!AB12</f>
        <v>2.0262918457903956</v>
      </c>
      <c r="AC12" s="21">
        <f>[1]redb!AC12</f>
        <v>1.4361159497327636</v>
      </c>
      <c r="AD12" s="21">
        <f>[1]redb!AD12</f>
        <v>0.67051630336272261</v>
      </c>
      <c r="AE12" s="44">
        <f>[1]redb!AE12</f>
        <v>74.199645343468333</v>
      </c>
      <c r="AF12" s="44">
        <f>[1]redb!AF12</f>
        <v>93.513158674443162</v>
      </c>
      <c r="AG12" s="44">
        <f>[1]redb!AG12</f>
        <v>93.667827032327509</v>
      </c>
      <c r="AH12" s="44">
        <f>[1]redb!AH12</f>
        <v>117.65309277129199</v>
      </c>
      <c r="AI12" s="44">
        <f>[1]redb!AI12</f>
        <v>105.63503600564528</v>
      </c>
      <c r="AJ12" s="21">
        <f>[1]redb!AJ12</f>
        <v>-1.9573377588049112</v>
      </c>
      <c r="AK12" s="21">
        <f>[1]redb!AK12</f>
        <v>0.1280836368394711</v>
      </c>
      <c r="AL12" s="21">
        <f>[1]redb!AL12</f>
        <v>-8.2552228642231107</v>
      </c>
      <c r="AM12" s="21">
        <f>[1]redb!AM12</f>
        <v>1.5207585132672508</v>
      </c>
      <c r="AN12" s="21">
        <f>[1]redb!AN12</f>
        <v>0.12537563997148116</v>
      </c>
      <c r="AO12" s="44">
        <f>[1]redb!AO12</f>
        <v>70.239719250311509</v>
      </c>
      <c r="AP12" s="44">
        <f>[1]redb!AP12</f>
        <v>66.740173663757162</v>
      </c>
      <c r="AQ12" s="44">
        <f>[1]redb!AQ12</f>
        <v>4.9822886878051236</v>
      </c>
      <c r="AR12" s="21">
        <f>[1]redb!AR12</f>
        <v>3.5286925862856089</v>
      </c>
      <c r="AS12" s="32">
        <f>[1]redb!AS12</f>
        <v>31.08871038149055</v>
      </c>
      <c r="AT12" s="32">
        <f>[1]redb!AT12</f>
        <v>29.591227028168539</v>
      </c>
      <c r="AU12" s="44">
        <f>[1]redb!AU12</f>
        <v>53.897916974862696</v>
      </c>
      <c r="AV12" s="44">
        <f>[1]redb!AV12</f>
        <v>23.486877374615734</v>
      </c>
      <c r="AW12" s="44">
        <f>[1]redb!AW12</f>
        <v>119.94720146596968</v>
      </c>
      <c r="AX12" s="44">
        <f>[1]redb!AX12</f>
        <v>102.45574500268788</v>
      </c>
      <c r="AY12" s="21">
        <f>[1]redb!AY12</f>
        <v>0.13165051352093116</v>
      </c>
      <c r="AZ12" s="44">
        <f>[1]redb!AZ12</f>
        <v>71.108896181747085</v>
      </c>
      <c r="BA12" s="47">
        <v>35</v>
      </c>
    </row>
    <row r="13" spans="1:53" x14ac:dyDescent="0.2">
      <c r="A13" s="30">
        <f>[1]redb!A13</f>
        <v>2012</v>
      </c>
      <c r="B13" s="19"/>
      <c r="C13" s="31"/>
      <c r="D13" s="20">
        <f>[1]redb!D13</f>
        <v>138.70677628503512</v>
      </c>
      <c r="E13" s="20">
        <f>[1]redb!E13</f>
        <v>119.23430547570693</v>
      </c>
      <c r="F13" s="21"/>
      <c r="G13" s="22"/>
      <c r="H13" s="22">
        <f>[1]redb!H13</f>
        <v>-13.18780851872603</v>
      </c>
      <c r="I13" s="22">
        <f>[1]redb!I13</f>
        <v>-0.65197633492426466</v>
      </c>
      <c r="J13" s="22"/>
      <c r="K13" s="22"/>
      <c r="L13" s="21"/>
      <c r="M13" s="20">
        <f>[1]redb!M13</f>
        <v>105.04487598539168</v>
      </c>
      <c r="N13" s="20">
        <f>[1]redb!N13</f>
        <v>100.41921503924152</v>
      </c>
      <c r="O13" s="20">
        <f>[1]redb!O13</f>
        <v>69.274023017668384</v>
      </c>
      <c r="P13" s="20">
        <f>[1]redb!P13</f>
        <v>107.49809291743219</v>
      </c>
      <c r="Q13" s="20">
        <f>[1]redb!Q13</f>
        <v>102.53541381660719</v>
      </c>
      <c r="R13" s="22">
        <f>[1]redb!R13</f>
        <v>-1.451943620690932</v>
      </c>
      <c r="S13" s="22">
        <f>[1]redb!S13</f>
        <v>-5.4043612720082068</v>
      </c>
      <c r="T13" s="22">
        <f>[1]redb!T13</f>
        <v>-22.058751625415095</v>
      </c>
      <c r="U13" s="22">
        <f>[1]redb!U13</f>
        <v>-1.2158244305780497</v>
      </c>
      <c r="V13" s="22">
        <f>[1]redb!V13</f>
        <v>-3.7651355363972905</v>
      </c>
      <c r="W13" s="20">
        <f>[1]redb!W13</f>
        <v>2.6043473601159506</v>
      </c>
      <c r="X13" s="20">
        <f>[1]redb!X13</f>
        <v>32.293475471227758</v>
      </c>
      <c r="Y13" s="20">
        <f>[1]redb!Y13</f>
        <v>4.5356272764395893</v>
      </c>
      <c r="Z13" s="20">
        <f>[1]redb!Z13</f>
        <v>60.566549892216706</v>
      </c>
      <c r="AA13" s="44">
        <f>[1]redb!AA13</f>
        <v>111.13465445400995</v>
      </c>
      <c r="AB13" s="21">
        <f>[1]redb!AB13</f>
        <v>0.26171898542000083</v>
      </c>
      <c r="AC13" s="21">
        <f>[1]redb!AC13</f>
        <v>8.2277072715131183E-2</v>
      </c>
      <c r="AD13" s="21">
        <f>[1]redb!AD13</f>
        <v>0.36966249014394048</v>
      </c>
      <c r="AE13" s="44">
        <f>[1]redb!AE13</f>
        <v>69.664428313804393</v>
      </c>
      <c r="AF13" s="44">
        <f>[1]redb!AF13</f>
        <v>92.832648727483786</v>
      </c>
      <c r="AG13" s="44">
        <f>[1]redb!AG13</f>
        <v>87.755304037764503</v>
      </c>
      <c r="AH13" s="44">
        <f>[1]redb!AH13</f>
        <v>117.9291196361404</v>
      </c>
      <c r="AI13" s="44">
        <f>[1]redb!AI13</f>
        <v>104.81897400708982</v>
      </c>
      <c r="AJ13" s="21">
        <f>[1]redb!AJ13</f>
        <v>-6.1121815457075623</v>
      </c>
      <c r="AK13" s="21">
        <f>[1]redb!AK13</f>
        <v>-0.72771571039378369</v>
      </c>
      <c r="AL13" s="21">
        <f>[1]redb!AL13</f>
        <v>-6.3122239320470452</v>
      </c>
      <c r="AM13" s="21">
        <f>[1]redb!AM13</f>
        <v>0.23461080227187292</v>
      </c>
      <c r="AN13" s="21">
        <f>[1]redb!AN13</f>
        <v>-0.77252967331014055</v>
      </c>
      <c r="AO13" s="44">
        <f>[1]redb!AO13</f>
        <v>70.038603987631248</v>
      </c>
      <c r="AP13" s="44">
        <f>[1]redb!AP13</f>
        <v>66.668397311496761</v>
      </c>
      <c r="AQ13" s="44">
        <f>[1]redb!AQ13</f>
        <v>4.8119272576159169</v>
      </c>
      <c r="AR13" s="21">
        <f>[1]redb!AR13</f>
        <v>-2.6519769768038715</v>
      </c>
      <c r="AS13" s="32">
        <f>[1]redb!AS13</f>
        <v>29.722543277422563</v>
      </c>
      <c r="AT13" s="32">
        <f>[1]redb!AT13</f>
        <v>28.631067810107368</v>
      </c>
      <c r="AU13" s="44">
        <f>[1]redb!AU13</f>
        <v>56.064592800176065</v>
      </c>
      <c r="AV13" s="44">
        <f>[1]redb!AV13</f>
        <v>21.656289076784066</v>
      </c>
      <c r="AW13" s="44">
        <f>[1]redb!AW13</f>
        <v>118.19833711545508</v>
      </c>
      <c r="AX13" s="44">
        <f>[1]redb!AX13</f>
        <v>100.57707557206564</v>
      </c>
      <c r="AY13" s="21">
        <f>[1]redb!AY13</f>
        <v>-4.016342989693678</v>
      </c>
      <c r="AZ13" s="44">
        <f>[1]redb!AZ13</f>
        <v>68.252919014902929</v>
      </c>
      <c r="BA13" s="47">
        <v>36</v>
      </c>
    </row>
    <row r="14" spans="1:53" x14ac:dyDescent="0.2">
      <c r="A14" s="30">
        <f>[1]redb!A14</f>
        <v>2013</v>
      </c>
      <c r="B14" s="19"/>
      <c r="C14" s="31"/>
      <c r="D14" s="20">
        <f>[1]redb!D14</f>
        <v>141.72674593778743</v>
      </c>
      <c r="E14" s="20">
        <f>[1]redb!E14</f>
        <v>122.40181987143239</v>
      </c>
      <c r="F14" s="21"/>
      <c r="G14" s="22"/>
      <c r="H14" s="22">
        <f>[1]redb!H14</f>
        <v>2.6565461870122764</v>
      </c>
      <c r="I14" s="22">
        <f>[1]redb!I14</f>
        <v>2.1772329612407715</v>
      </c>
      <c r="J14" s="22"/>
      <c r="K14" s="22"/>
      <c r="L14" s="21"/>
      <c r="M14" s="20">
        <f>[1]redb!M14</f>
        <v>103.70091496833953</v>
      </c>
      <c r="N14" s="20">
        <f>[1]redb!N14</f>
        <v>101.75350340226787</v>
      </c>
      <c r="O14" s="20">
        <f>[1]redb!O14</f>
        <v>73.328993662894476</v>
      </c>
      <c r="P14" s="20">
        <f>[1]redb!P14</f>
        <v>105.81659054673447</v>
      </c>
      <c r="Q14" s="20">
        <f>[1]redb!Q14</f>
        <v>102.24203041220744</v>
      </c>
      <c r="R14" s="22">
        <f>[1]redb!R14</f>
        <v>-1.2794160633204599</v>
      </c>
      <c r="S14" s="22">
        <f>[1]redb!S14</f>
        <v>1.328718176600896</v>
      </c>
      <c r="T14" s="22">
        <f>[1]redb!T14</f>
        <v>5.8535226750030978</v>
      </c>
      <c r="U14" s="22">
        <f>[1]redb!U14</f>
        <v>-1.5642160014775808</v>
      </c>
      <c r="V14" s="22">
        <f>[1]redb!V14</f>
        <v>-0.28612885390456588</v>
      </c>
      <c r="W14" s="20">
        <f>[1]redb!W14</f>
        <v>2.5784044808360047</v>
      </c>
      <c r="X14" s="20">
        <f>[1]redb!X14</f>
        <v>32.816462116616414</v>
      </c>
      <c r="Y14" s="20">
        <f>[1]redb!Y14</f>
        <v>4.8148980601558042</v>
      </c>
      <c r="Z14" s="20">
        <f>[1]redb!Z14</f>
        <v>59.790235342391775</v>
      </c>
      <c r="AA14" s="44">
        <f>[1]redb!AA14</f>
        <v>111.32317002125505</v>
      </c>
      <c r="AB14" s="21">
        <f>[1]redb!AB14</f>
        <v>0.16962806801466002</v>
      </c>
      <c r="AC14" s="21">
        <f>[1]redb!AC14</f>
        <v>1.4138329863442545</v>
      </c>
      <c r="AD14" s="21">
        <f>[1]redb!AD14</f>
        <v>0.61930849148814637</v>
      </c>
      <c r="AE14" s="44">
        <f>[1]redb!AE14</f>
        <v>70.588548281232406</v>
      </c>
      <c r="AF14" s="44">
        <f>[1]redb!AF14</f>
        <v>91.584177997856841</v>
      </c>
      <c r="AG14" s="44">
        <f>[1]redb!AG14</f>
        <v>82.289538818290509</v>
      </c>
      <c r="AH14" s="44">
        <f>[1]redb!AH14</f>
        <v>120.03895945105069</v>
      </c>
      <c r="AI14" s="44">
        <f>[1]redb!AI14</f>
        <v>105.05834920275576</v>
      </c>
      <c r="AJ14" s="21">
        <f>[1]redb!AJ14</f>
        <v>1.3265306122449028</v>
      </c>
      <c r="AK14" s="21">
        <f>[1]redb!AK14</f>
        <v>-1.3448616911620137</v>
      </c>
      <c r="AL14" s="21">
        <f>[1]redb!AL14</f>
        <v>-6.2284157970917242</v>
      </c>
      <c r="AM14" s="21">
        <f>[1]redb!AM14</f>
        <v>1.789074506296684</v>
      </c>
      <c r="AN14" s="21">
        <f>[1]redb!AN14</f>
        <v>0.22837009991125701</v>
      </c>
      <c r="AO14" s="44">
        <f>[1]redb!AO14</f>
        <v>70.591652774071761</v>
      </c>
      <c r="AP14" s="44">
        <f>[1]redb!AP14</f>
        <v>66.37044780672683</v>
      </c>
      <c r="AQ14" s="44">
        <f>[1]redb!AQ14</f>
        <v>5.9797508649569204</v>
      </c>
      <c r="AR14" s="21">
        <f>[1]redb!AR14</f>
        <v>1.2692429442799691</v>
      </c>
      <c r="AS14" s="32">
        <f>[1]redb!AS14</f>
        <v>29.469010280524081</v>
      </c>
      <c r="AT14" s="32">
        <f>[1]redb!AT14</f>
        <v>28.822927129292406</v>
      </c>
      <c r="AU14" s="44">
        <f>[1]redb!AU14</f>
        <v>56.467613449840165</v>
      </c>
      <c r="AV14" s="44">
        <f>[1]redb!AV14</f>
        <v>21.551326117400901</v>
      </c>
      <c r="AW14" s="44">
        <f>[1]redb!AW14</f>
        <v>119.76164108825698</v>
      </c>
      <c r="AX14" s="44">
        <f>[1]redb!AX14</f>
        <v>100.04040150133254</v>
      </c>
      <c r="AY14" s="21">
        <f>[1]redb!AY14</f>
        <v>-0.4549851394174742</v>
      </c>
      <c r="AZ14" s="44">
        <f>[1]redb!AZ14</f>
        <v>67.942378376166474</v>
      </c>
      <c r="BA14" s="47">
        <v>37</v>
      </c>
    </row>
    <row r="15" spans="1:53" x14ac:dyDescent="0.2">
      <c r="A15" s="30">
        <f>[1]redb!A15</f>
        <v>2014</v>
      </c>
      <c r="B15" s="19"/>
      <c r="C15" s="31"/>
      <c r="D15" s="20">
        <f>[1]redb!D15</f>
        <v>147.86643285623984</v>
      </c>
      <c r="E15" s="20">
        <f>[1]redb!E15</f>
        <v>136.89696158738465</v>
      </c>
      <c r="F15" s="21"/>
      <c r="G15" s="22"/>
      <c r="H15" s="22">
        <f>[1]redb!H15</f>
        <v>11.842259968991931</v>
      </c>
      <c r="I15" s="22">
        <f>[1]redb!I15</f>
        <v>4.3320594696695469</v>
      </c>
      <c r="J15" s="22"/>
      <c r="K15" s="22"/>
      <c r="L15" s="21"/>
      <c r="M15" s="20">
        <f>[1]redb!M15</f>
        <v>112.29089669580989</v>
      </c>
      <c r="N15" s="20">
        <f>[1]redb!N15</f>
        <v>102.4465470394488</v>
      </c>
      <c r="O15" s="20">
        <f>[1]redb!O15</f>
        <v>59.197149473769713</v>
      </c>
      <c r="P15" s="20">
        <f>[1]redb!P15</f>
        <v>107.27805934543235</v>
      </c>
      <c r="Q15" s="20">
        <f>[1]redb!Q15</f>
        <v>102.58449729817073</v>
      </c>
      <c r="R15" s="22">
        <f>[1]redb!R15</f>
        <v>8.2834194183271528</v>
      </c>
      <c r="S15" s="22">
        <f>[1]redb!S15</f>
        <v>0.68110051645209335</v>
      </c>
      <c r="T15" s="22">
        <f>[1]redb!T15</f>
        <v>-19.271837077283759</v>
      </c>
      <c r="U15" s="22">
        <f>[1]redb!U15</f>
        <v>1.3811338951167818</v>
      </c>
      <c r="V15" s="22">
        <f>[1]redb!V15</f>
        <v>0.33495704709949337</v>
      </c>
      <c r="W15" s="20">
        <f>[1]redb!W15</f>
        <v>2.7826638097567242</v>
      </c>
      <c r="X15" s="20">
        <f>[1]redb!X15</f>
        <v>32.929674942766233</v>
      </c>
      <c r="Y15" s="20">
        <f>[1]redb!Y15</f>
        <v>3.8740025061660668</v>
      </c>
      <c r="Z15" s="20">
        <f>[1]redb!Z15</f>
        <v>60.413658741310968</v>
      </c>
      <c r="AA15" s="44">
        <f>[1]redb!AA15</f>
        <v>110.19237798148752</v>
      </c>
      <c r="AB15" s="21">
        <f>[1]redb!AB15</f>
        <v>-1.0157742000624137</v>
      </c>
      <c r="AC15" s="21">
        <f>[1]redb!AC15</f>
        <v>-0.24347506217514692</v>
      </c>
      <c r="AD15" s="21">
        <f>[1]redb!AD15</f>
        <v>-1.5184814681212799E-4</v>
      </c>
      <c r="AE15" s="44">
        <f>[1]redb!AE15</f>
        <v>72.154157355936675</v>
      </c>
      <c r="AF15" s="44">
        <f>[1]redb!AF15</f>
        <v>89.406401721206691</v>
      </c>
      <c r="AG15" s="44">
        <f>[1]redb!AG15</f>
        <v>79.78325258879984</v>
      </c>
      <c r="AH15" s="44">
        <f>[1]redb!AH15</f>
        <v>118.64057594583944</v>
      </c>
      <c r="AI15" s="44">
        <f>[1]redb!AI15</f>
        <v>103.41867168341936</v>
      </c>
      <c r="AJ15" s="21">
        <f>[1]redb!AJ15</f>
        <v>2.2179363548697983</v>
      </c>
      <c r="AK15" s="21">
        <f>[1]redb!AK15</f>
        <v>-2.3778957504003717</v>
      </c>
      <c r="AL15" s="21">
        <f>[1]redb!AL15</f>
        <v>-3.0456923996438734</v>
      </c>
      <c r="AM15" s="21">
        <f>[1]redb!AM15</f>
        <v>-1.1649413753719418</v>
      </c>
      <c r="AN15" s="21">
        <f>[1]redb!AN15</f>
        <v>-1.5607303291734875</v>
      </c>
      <c r="AO15" s="44">
        <f>[1]redb!AO15</f>
        <v>70.419886634882474</v>
      </c>
      <c r="AP15" s="44">
        <f>[1]redb!AP15</f>
        <v>65.696373680166161</v>
      </c>
      <c r="AQ15" s="44">
        <f>[1]redb!AQ15</f>
        <v>6.7076406686183327</v>
      </c>
      <c r="AR15" s="21">
        <f>[1]redb!AR15</f>
        <v>0.73930456140285372</v>
      </c>
      <c r="AS15" s="32">
        <f>[1]redb!AS15</f>
        <v>29.541021407534817</v>
      </c>
      <c r="AT15" s="32">
        <f>[1]redb!AT15</f>
        <v>29.141408985878556</v>
      </c>
      <c r="AU15" s="44">
        <f>[1]redb!AU15</f>
        <v>58.200033451555832</v>
      </c>
      <c r="AV15" s="44">
        <f>[1]redb!AV15</f>
        <v>23.214261343648548</v>
      </c>
      <c r="AW15" s="44">
        <f>[1]redb!AW15</f>
        <v>120.17343239580904</v>
      </c>
      <c r="AX15" s="44">
        <f>[1]redb!AX15</f>
        <v>101.81963901408831</v>
      </c>
      <c r="AY15" s="21">
        <f>[1]redb!AY15</f>
        <v>1.3645924249505503</v>
      </c>
      <c r="AZ15" s="44">
        <f>[1]redb!AZ15</f>
        <v>68.869514924818887</v>
      </c>
      <c r="BA15" s="47">
        <v>38</v>
      </c>
    </row>
    <row r="16" spans="1:53" x14ac:dyDescent="0.2">
      <c r="A16" s="30">
        <f>[1]redb!A16</f>
        <v>2015</v>
      </c>
      <c r="B16" s="19"/>
      <c r="C16" s="31"/>
      <c r="D16" s="20">
        <f>[1]redb!D16</f>
        <v>152.91582953378889</v>
      </c>
      <c r="E16" s="20">
        <f>[1]redb!E16</f>
        <v>143.7184149705821</v>
      </c>
      <c r="F16" s="21"/>
      <c r="G16" s="22"/>
      <c r="H16" s="22">
        <f>[1]redb!H16</f>
        <v>4.9829107265051631</v>
      </c>
      <c r="I16" s="22">
        <f>[1]redb!I16</f>
        <v>3.4148363357478395</v>
      </c>
      <c r="J16" s="22"/>
      <c r="K16" s="22"/>
      <c r="L16" s="21"/>
      <c r="M16" s="20">
        <f>[1]redb!M16</f>
        <v>106.14849623383591</v>
      </c>
      <c r="N16" s="20">
        <f>[1]redb!N16</f>
        <v>105.66631719217328</v>
      </c>
      <c r="O16" s="20">
        <f>[1]redb!O16</f>
        <v>53.126913538354437</v>
      </c>
      <c r="P16" s="20">
        <f>[1]redb!P16</f>
        <v>110.49555731277829</v>
      </c>
      <c r="Q16" s="20">
        <f>[1]redb!Q16</f>
        <v>104.94128331203912</v>
      </c>
      <c r="R16" s="22">
        <f>[1]redb!R16</f>
        <v>-5.4700787354236002</v>
      </c>
      <c r="S16" s="22">
        <f>[1]redb!S16</f>
        <v>3.1428781601439804</v>
      </c>
      <c r="T16" s="22">
        <f>[1]redb!T16</f>
        <v>-10.254270669071664</v>
      </c>
      <c r="U16" s="22">
        <f>[1]redb!U16</f>
        <v>2.9992134337420095</v>
      </c>
      <c r="V16" s="22">
        <f>[1]redb!V16</f>
        <v>2.2974095267223271</v>
      </c>
      <c r="W16" s="20">
        <f>[1]redb!W16</f>
        <v>2.5713748965791381</v>
      </c>
      <c r="X16" s="20">
        <f>[1]redb!X16</f>
        <v>33.20183244315345</v>
      </c>
      <c r="Y16" s="20">
        <f>[1]redb!Y16</f>
        <v>3.3986704253238931</v>
      </c>
      <c r="Z16" s="20">
        <f>[1]redb!Z16</f>
        <v>60.828122234943528</v>
      </c>
      <c r="AA16" s="44">
        <f>[1]redb!AA16</f>
        <v>111.24032584462213</v>
      </c>
      <c r="AB16" s="21">
        <f>[1]redb!AB16</f>
        <v>0.9510166513610141</v>
      </c>
      <c r="AC16" s="21">
        <f>[1]redb!AC16</f>
        <v>-0.41726531826236091</v>
      </c>
      <c r="AD16" s="21">
        <f>[1]redb!AD16</f>
        <v>2.9882518298940397E-3</v>
      </c>
      <c r="AE16" s="44">
        <f>[1]redb!AE16</f>
        <v>75.960479058645475</v>
      </c>
      <c r="AF16" s="44">
        <f>[1]redb!AF16</f>
        <v>90.261458408685627</v>
      </c>
      <c r="AG16" s="44">
        <f>[1]redb!AG16</f>
        <v>75.052363799045096</v>
      </c>
      <c r="AH16" s="44">
        <f>[1]redb!AH16</f>
        <v>119.92987733898781</v>
      </c>
      <c r="AI16" s="44">
        <f>[1]redb!AI16</f>
        <v>104.103384102569</v>
      </c>
      <c r="AJ16" s="21">
        <f>[1]redb!AJ16</f>
        <v>5.2752631895237823</v>
      </c>
      <c r="AK16" s="21">
        <f>[1]redb!AK16</f>
        <v>0.9563707643052588</v>
      </c>
      <c r="AL16" s="21">
        <f>[1]redb!AL16</f>
        <v>-5.9296765126104711</v>
      </c>
      <c r="AM16" s="21">
        <f>[1]redb!AM16</f>
        <v>1.0867288723690471</v>
      </c>
      <c r="AN16" s="21">
        <f>[1]redb!AN16</f>
        <v>0.6620781412138621</v>
      </c>
      <c r="AO16" s="44">
        <f>[1]redb!AO16</f>
        <v>70.123953390475052</v>
      </c>
      <c r="AP16" s="44">
        <f>[1]redb!AP16</f>
        <v>66.319175349233944</v>
      </c>
      <c r="AQ16" s="44">
        <f>[1]redb!AQ16</f>
        <v>5.4257894161425053</v>
      </c>
      <c r="AR16" s="21">
        <f>[1]redb!AR16</f>
        <v>2.006730722929162</v>
      </c>
      <c r="AS16" s="32">
        <f>[1]redb!AS16</f>
        <v>30.246553384100569</v>
      </c>
      <c r="AT16" s="32">
        <f>[1]redb!AT16</f>
        <v>30.246553384100569</v>
      </c>
      <c r="AU16" s="44">
        <f>[1]redb!AU16</f>
        <v>57.797766114580341</v>
      </c>
      <c r="AV16" s="44">
        <f>[1]redb!AV16</f>
        <v>22.872478467182518</v>
      </c>
      <c r="AW16" s="44">
        <f>[1]redb!AW16</f>
        <v>122.42459406998788</v>
      </c>
      <c r="AX16" s="44">
        <f>[1]redb!AX16</f>
        <v>103.74643189294713</v>
      </c>
      <c r="AY16" s="21">
        <f>[1]redb!AY16</f>
        <v>1.3337090799304674</v>
      </c>
      <c r="AZ16" s="44">
        <f>[1]redb!AZ16</f>
        <v>69.788033898675266</v>
      </c>
      <c r="BA16" s="47">
        <v>39</v>
      </c>
    </row>
    <row r="17" spans="1:53" x14ac:dyDescent="0.2">
      <c r="A17" s="30">
        <f>[1]redb!A17</f>
        <v>2016</v>
      </c>
      <c r="B17" s="19"/>
      <c r="C17" s="31"/>
      <c r="D17" s="20">
        <f>[1]redb!D17</f>
        <v>157.99354704491026</v>
      </c>
      <c r="E17" s="20">
        <f>[1]redb!E17</f>
        <v>147.42590993624069</v>
      </c>
      <c r="F17" s="21"/>
      <c r="G17" s="22"/>
      <c r="H17" s="22">
        <f>[1]redb!H17</f>
        <v>2.5796937479567239</v>
      </c>
      <c r="I17" s="22">
        <f>[1]redb!I17</f>
        <v>3.3205963873082167</v>
      </c>
      <c r="J17" s="22"/>
      <c r="K17" s="22"/>
      <c r="L17" s="21"/>
      <c r="M17" s="20">
        <f>[1]redb!M17</f>
        <v>111.55453057678267</v>
      </c>
      <c r="N17" s="20">
        <f>[1]redb!N17</f>
        <v>108.96405727295569</v>
      </c>
      <c r="O17" s="20">
        <f>[1]redb!O17</f>
        <v>60.140897500343577</v>
      </c>
      <c r="P17" s="20">
        <f>[1]redb!P17</f>
        <v>111.07962725832174</v>
      </c>
      <c r="Q17" s="20">
        <f>[1]redb!Q17</f>
        <v>106.97440412246073</v>
      </c>
      <c r="R17" s="22">
        <f>[1]redb!R17</f>
        <v>5.0928977185298319</v>
      </c>
      <c r="S17" s="22">
        <f>[1]redb!S17</f>
        <v>3.1208999882004651</v>
      </c>
      <c r="T17" s="22">
        <f>[1]redb!T17</f>
        <v>13.20231779872827</v>
      </c>
      <c r="U17" s="22">
        <f>[1]redb!U17</f>
        <v>0.52859133864553431</v>
      </c>
      <c r="V17" s="22">
        <f>[1]redb!V17</f>
        <v>1.9373889343207162</v>
      </c>
      <c r="W17" s="20">
        <f>[1]redb!W17</f>
        <v>2.6509727375526615</v>
      </c>
      <c r="X17" s="20">
        <f>[1]redb!X17</f>
        <v>33.587311570256198</v>
      </c>
      <c r="Y17" s="20">
        <f>[1]redb!Y17</f>
        <v>3.7742517598576555</v>
      </c>
      <c r="Z17" s="20">
        <f>[1]redb!Z17</f>
        <v>59.987463932333483</v>
      </c>
      <c r="AA17" s="44">
        <f>[1]redb!AA17</f>
        <v>113.87909759013739</v>
      </c>
      <c r="AB17" s="21">
        <f>[1]redb!AB17</f>
        <v>2.372135936747477</v>
      </c>
      <c r="AC17" s="21">
        <f>[1]redb!AC17</f>
        <v>1.625294576025671</v>
      </c>
      <c r="AD17" s="21">
        <f>[1]redb!AD17</f>
        <v>-0.54568098247314012</v>
      </c>
      <c r="AE17" s="44">
        <f>[1]redb!AE17</f>
        <v>78.974824262678226</v>
      </c>
      <c r="AF17" s="44">
        <f>[1]redb!AF17</f>
        <v>90.651617982040577</v>
      </c>
      <c r="AG17" s="44">
        <f>[1]redb!AG17</f>
        <v>73.973979618288766</v>
      </c>
      <c r="AH17" s="44">
        <f>[1]redb!AH17</f>
        <v>119.31065850891036</v>
      </c>
      <c r="AI17" s="44">
        <f>[1]redb!AI17</f>
        <v>103.92392837773808</v>
      </c>
      <c r="AJ17" s="21">
        <f>[1]redb!AJ17</f>
        <v>3.968307258443593</v>
      </c>
      <c r="AK17" s="21">
        <f>[1]redb!AK17</f>
        <v>0.4322548962020889</v>
      </c>
      <c r="AL17" s="21">
        <f>[1]redb!AL17</f>
        <v>-1.4368423939900676</v>
      </c>
      <c r="AM17" s="21">
        <f>[1]redb!AM17</f>
        <v>-0.51631740465071241</v>
      </c>
      <c r="AN17" s="21">
        <f>[1]redb!AN17</f>
        <v>-0.17238222021113137</v>
      </c>
      <c r="AO17" s="44">
        <f>[1]redb!AO17</f>
        <v>71.654680164132841</v>
      </c>
      <c r="AP17" s="44">
        <f>[1]redb!AP17</f>
        <v>68.264864725163932</v>
      </c>
      <c r="AQ17" s="44">
        <f>[1]redb!AQ17</f>
        <v>4.7307662684477378</v>
      </c>
      <c r="AR17" s="21">
        <f>[1]redb!AR17</f>
        <v>1.7837936867892923</v>
      </c>
      <c r="AS17" s="32">
        <f>[1]redb!AS17</f>
        <v>30.827510486490638</v>
      </c>
      <c r="AT17" s="32">
        <f>[1]redb!AT17</f>
        <v>31.176600000436039</v>
      </c>
      <c r="AU17" s="44">
        <f>[1]redb!AU17</f>
        <v>57.493383396559331</v>
      </c>
      <c r="AV17" s="44">
        <f>[1]redb!AV17</f>
        <v>21.877186168167608</v>
      </c>
      <c r="AW17" s="44">
        <f>[1]redb!AW17</f>
        <v>123.07887600792805</v>
      </c>
      <c r="AX17" s="44">
        <f>[1]redb!AX17</f>
        <v>103.60780441799403</v>
      </c>
      <c r="AY17" s="21">
        <f>[1]redb!AY17</f>
        <v>-0.42467317737254762</v>
      </c>
      <c r="AZ17" s="44">
        <f>[1]redb!AZ17</f>
        <v>69.491662837691933</v>
      </c>
      <c r="BA17" s="47">
        <v>40</v>
      </c>
    </row>
    <row r="18" spans="1:53" x14ac:dyDescent="0.2">
      <c r="A18" s="30">
        <f>[1]redb!A18</f>
        <v>2017</v>
      </c>
      <c r="B18" s="19"/>
      <c r="C18" s="31"/>
      <c r="D18" s="20">
        <f>[1]redb!D18</f>
        <v>168.71967063549025</v>
      </c>
      <c r="E18" s="20">
        <f>[1]redb!E18</f>
        <v>156.35457621753037</v>
      </c>
      <c r="F18" s="21"/>
      <c r="G18" s="22"/>
      <c r="H18" s="22">
        <f>[1]redb!H18</f>
        <v>6.056375222748267</v>
      </c>
      <c r="I18" s="22">
        <f>[1]redb!I18</f>
        <v>6.7889630881766472</v>
      </c>
      <c r="J18" s="22"/>
      <c r="K18" s="22"/>
      <c r="L18" s="21"/>
      <c r="M18" s="20">
        <f>[1]redb!M18</f>
        <v>107.63995893070708</v>
      </c>
      <c r="N18" s="20">
        <f>[1]redb!N18</f>
        <v>117.04977157318157</v>
      </c>
      <c r="O18" s="20">
        <f>[1]redb!O18</f>
        <v>56.632592117004762</v>
      </c>
      <c r="P18" s="20">
        <f>[1]redb!P18</f>
        <v>112.53837759166113</v>
      </c>
      <c r="Q18" s="20">
        <f>[1]redb!Q18</f>
        <v>110.14827675283689</v>
      </c>
      <c r="R18" s="22">
        <f>[1]redb!R18</f>
        <v>-3.5091104106983906</v>
      </c>
      <c r="S18" s="22">
        <f>[1]redb!S18</f>
        <v>7.4205334333055539</v>
      </c>
      <c r="T18" s="22">
        <f>[1]redb!T18</f>
        <v>-5.8334769335937615</v>
      </c>
      <c r="U18" s="22">
        <f>[1]redb!U18</f>
        <v>1.3132474147999895</v>
      </c>
      <c r="V18" s="22">
        <f>[1]redb!V18</f>
        <v>2.9669458375695346</v>
      </c>
      <c r="W18" s="20">
        <f>[1]redb!W18</f>
        <v>2.4842410896304425</v>
      </c>
      <c r="X18" s="20">
        <f>[1]redb!X18</f>
        <v>35.040049951167127</v>
      </c>
      <c r="Y18" s="20">
        <f>[1]redb!Y18</f>
        <v>3.451672403333367</v>
      </c>
      <c r="Z18" s="20">
        <f>[1]redb!Z18</f>
        <v>59.024036555869067</v>
      </c>
      <c r="AA18" s="44">
        <f>[1]redb!AA18</f>
        <v>113.82712812973182</v>
      </c>
      <c r="AB18" s="21">
        <f>[1]redb!AB18</f>
        <v>-4.5635644736685688E-2</v>
      </c>
      <c r="AC18" s="21">
        <f>[1]redb!AC18</f>
        <v>0.11365208768954194</v>
      </c>
      <c r="AD18" s="21">
        <f>[1]redb!AD18</f>
        <v>-0.15205479118045595</v>
      </c>
      <c r="AE18" s="44">
        <f>[1]redb!AE18</f>
        <v>79.901103883518601</v>
      </c>
      <c r="AF18" s="44">
        <f>[1]redb!AF18</f>
        <v>92.418845978374932</v>
      </c>
      <c r="AG18" s="44">
        <f>[1]redb!AG18</f>
        <v>71.205052739692576</v>
      </c>
      <c r="AH18" s="44">
        <f>[1]redb!AH18</f>
        <v>120.22143530780612</v>
      </c>
      <c r="AI18" s="44">
        <f>[1]redb!AI18</f>
        <v>104.77508472848656</v>
      </c>
      <c r="AJ18" s="21">
        <f>[1]redb!AJ18</f>
        <v>1.1728796227003846</v>
      </c>
      <c r="AK18" s="21">
        <f>[1]redb!AK18</f>
        <v>1.9494720951196642</v>
      </c>
      <c r="AL18" s="21">
        <f>[1]redb!AL18</f>
        <v>-3.7431092566386881</v>
      </c>
      <c r="AM18" s="21">
        <f>[1]redb!AM18</f>
        <v>0.76336583024370075</v>
      </c>
      <c r="AN18" s="21">
        <f>[1]redb!AN18</f>
        <v>0.8190186456912496</v>
      </c>
      <c r="AO18" s="44">
        <f>[1]redb!AO18</f>
        <v>71.845361518496432</v>
      </c>
      <c r="AP18" s="44">
        <f>[1]redb!AP18</f>
        <v>68.337622242816991</v>
      </c>
      <c r="AQ18" s="44">
        <f>[1]redb!AQ18</f>
        <v>4.8823461968054715</v>
      </c>
      <c r="AR18" s="21">
        <f>[1]redb!AR18</f>
        <v>3.3224628478316198</v>
      </c>
      <c r="AS18" s="32">
        <f>[1]redb!AS18</f>
        <v>31.743794474784956</v>
      </c>
      <c r="AT18" s="32">
        <f>[1]redb!AT18</f>
        <v>32.22740472143154</v>
      </c>
      <c r="AU18" s="44">
        <f>[1]redb!AU18</f>
        <v>60.456180287817297</v>
      </c>
      <c r="AV18" s="44">
        <f>[1]redb!AV18</f>
        <v>23.190418433432317</v>
      </c>
      <c r="AW18" s="44">
        <f>[1]redb!AW18</f>
        <v>124.13159948740542</v>
      </c>
      <c r="AX18" s="44">
        <f>[1]redb!AX18</f>
        <v>106.06521541125711</v>
      </c>
      <c r="AY18" s="21">
        <f>[1]redb!AY18</f>
        <v>3.0139569209791883</v>
      </c>
      <c r="AZ18" s="44">
        <f>[1]redb!AZ18</f>
        <v>71.586111619292069</v>
      </c>
      <c r="BA18" s="47">
        <v>41</v>
      </c>
    </row>
    <row r="19" spans="1:53" x14ac:dyDescent="0.2">
      <c r="A19" s="30">
        <f>[1]redb!A19</f>
        <v>2018</v>
      </c>
      <c r="B19" s="19"/>
      <c r="C19" s="31"/>
      <c r="D19" s="20">
        <f>[1]redb!D19</f>
        <v>172.32227270002602</v>
      </c>
      <c r="E19" s="20">
        <f>[1]redb!E19</f>
        <v>166.21055060143064</v>
      </c>
      <c r="F19" s="21"/>
      <c r="G19" s="22"/>
      <c r="H19" s="22">
        <f>[1]redb!H19</f>
        <v>6.3036046800370338</v>
      </c>
      <c r="I19" s="22">
        <f>[1]redb!I19</f>
        <v>2.1352590666911642</v>
      </c>
      <c r="J19" s="22"/>
      <c r="K19" s="22"/>
      <c r="L19" s="21"/>
      <c r="M19" s="20">
        <f>[1]redb!M19</f>
        <v>103.9879459503789</v>
      </c>
      <c r="N19" s="20">
        <f>[1]redb!N19</f>
        <v>123.61331632789593</v>
      </c>
      <c r="O19" s="20">
        <f>[1]redb!O19</f>
        <v>53.534737296988261</v>
      </c>
      <c r="P19" s="20">
        <f>[1]redb!P19</f>
        <v>111.36721939448277</v>
      </c>
      <c r="Q19" s="20">
        <f>[1]redb!Q19</f>
        <v>111.3351478697877</v>
      </c>
      <c r="R19" s="22">
        <f>[1]redb!R19</f>
        <v>-3.3928041376150464</v>
      </c>
      <c r="S19" s="22">
        <f>[1]redb!S19</f>
        <v>5.6074818997922771</v>
      </c>
      <c r="T19" s="22">
        <f>[1]redb!T19</f>
        <v>-5.4700918750394401</v>
      </c>
      <c r="U19" s="22">
        <f>[1]redb!U19</f>
        <v>-1.0406744989943095</v>
      </c>
      <c r="V19" s="22">
        <f>[1]redb!V19</f>
        <v>1.0775212758108443</v>
      </c>
      <c r="W19" s="20">
        <f>[1]redb!W19</f>
        <v>2.3743712992371013</v>
      </c>
      <c r="X19" s="20">
        <f>[1]redb!X19</f>
        <v>36.610429245570309</v>
      </c>
      <c r="Y19" s="20">
        <f>[1]redb!Y19</f>
        <v>3.2280795081452944</v>
      </c>
      <c r="Z19" s="20">
        <f>[1]redb!Z19</f>
        <v>57.787119947047294</v>
      </c>
      <c r="AA19" s="44">
        <f>[1]redb!AA19</f>
        <v>115.65040320351652</v>
      </c>
      <c r="AB19" s="21">
        <f>[1]redb!AB19</f>
        <v>1.6017930907530786</v>
      </c>
      <c r="AC19" s="21">
        <f>[1]redb!AC19</f>
        <v>0.88074356993284031</v>
      </c>
      <c r="AD19" s="21">
        <f>[1]redb!AD19</f>
        <v>0.27639844913316391</v>
      </c>
      <c r="AE19" s="44">
        <f>[1]redb!AE19</f>
        <v>97.66408454933044</v>
      </c>
      <c r="AF19" s="44">
        <f>[1]redb!AF19</f>
        <v>93.421480156261183</v>
      </c>
      <c r="AG19" s="44">
        <f>[1]redb!AG19</f>
        <v>69.998356630115182</v>
      </c>
      <c r="AH19" s="44">
        <f>[1]redb!AH19</f>
        <v>123.15946263195518</v>
      </c>
      <c r="AI19" s="44">
        <f>[1]redb!AI19</f>
        <v>107.28770560577303</v>
      </c>
      <c r="AJ19" s="21">
        <f>[1]redb!AJ19</f>
        <v>22.231208084067354</v>
      </c>
      <c r="AK19" s="21">
        <f>[1]redb!AK19</f>
        <v>1.0848806509884845</v>
      </c>
      <c r="AL19" s="21">
        <f>[1]redb!AL19</f>
        <v>-1.694677643156528</v>
      </c>
      <c r="AM19" s="21">
        <f>[1]redb!AM19</f>
        <v>2.4438464876307187</v>
      </c>
      <c r="AN19" s="21">
        <f>[1]redb!AN19</f>
        <v>2.398109134244697</v>
      </c>
      <c r="AO19" s="44">
        <f>[1]redb!AO19</f>
        <v>72.278358657976028</v>
      </c>
      <c r="AP19" s="44">
        <f>[1]redb!AP19</f>
        <v>69.240868866573834</v>
      </c>
      <c r="AQ19" s="44">
        <f>[1]redb!AQ19</f>
        <v>4.2024886118066398</v>
      </c>
      <c r="AR19" s="21">
        <f>[1]redb!AR19</f>
        <v>1.2978905316769263</v>
      </c>
      <c r="AS19" s="32">
        <f>[1]redb!AS19</f>
        <v>32.072122245495684</v>
      </c>
      <c r="AT19" s="32">
        <f>[1]redb!AT19</f>
        <v>32.82903543016009</v>
      </c>
      <c r="AU19" s="44">
        <f>[1]redb!AU19</f>
        <v>61.727904074629173</v>
      </c>
      <c r="AV19" s="44">
        <f>[1]redb!AV19</f>
        <v>24.778694494032656</v>
      </c>
      <c r="AW19" s="44">
        <f>[1]redb!AW19</f>
        <v>123.66260954765968</v>
      </c>
      <c r="AX19" s="44">
        <f>[1]redb!AX19</f>
        <v>105.28801334137525</v>
      </c>
      <c r="AY19" s="21">
        <f>[1]redb!AY19</f>
        <v>-0.51600645913204568</v>
      </c>
      <c r="AZ19" s="44">
        <f>[1]redb!AZ19</f>
        <v>71.216722659495048</v>
      </c>
      <c r="BA19" s="47">
        <v>42</v>
      </c>
    </row>
    <row r="20" spans="1:53" x14ac:dyDescent="0.2">
      <c r="A20" s="30">
        <f>[1]redb!A20</f>
        <v>2019</v>
      </c>
      <c r="B20" s="19"/>
      <c r="C20" s="31"/>
      <c r="D20" s="20">
        <f>[1]redb!D20</f>
        <v>171.03558613161326</v>
      </c>
      <c r="E20" s="20">
        <f>[1]redb!E20</f>
        <v>160.81845569002886</v>
      </c>
      <c r="F20" s="21"/>
      <c r="G20" s="22"/>
      <c r="H20" s="22">
        <f>[1]redb!H20</f>
        <v>-3.2441351598262336</v>
      </c>
      <c r="I20" s="22">
        <f>[1]redb!I20</f>
        <v>-0.74667455822881035</v>
      </c>
      <c r="J20" s="22"/>
      <c r="K20" s="22"/>
      <c r="L20" s="21"/>
      <c r="M20" s="20">
        <f>[1]redb!M20</f>
        <v>102.63002955245092</v>
      </c>
      <c r="N20" s="20">
        <f>[1]redb!N20</f>
        <v>118.49885377389826</v>
      </c>
      <c r="O20" s="20">
        <f>[1]redb!O20</f>
        <v>64.279025875906399</v>
      </c>
      <c r="P20" s="20">
        <f>[1]redb!P20</f>
        <v>114.55937697620072</v>
      </c>
      <c r="Q20" s="20">
        <f>[1]redb!Q20</f>
        <v>112.17961309543274</v>
      </c>
      <c r="R20" s="22">
        <f>[1]redb!R20</f>
        <v>-1.3058401966858368</v>
      </c>
      <c r="S20" s="22">
        <f>[1]redb!S20</f>
        <v>-4.13746892804906</v>
      </c>
      <c r="T20" s="22">
        <f>[1]redb!T20</f>
        <v>20.069751195963349</v>
      </c>
      <c r="U20" s="22">
        <f>[1]redb!U20</f>
        <v>2.8663349943314653</v>
      </c>
      <c r="V20" s="22">
        <f>[1]redb!V20</f>
        <v>0.75848933764626203</v>
      </c>
      <c r="W20" s="20">
        <f>[1]redb!W20</f>
        <v>2.3257254250213766</v>
      </c>
      <c r="X20" s="20">
        <f>[1]redb!X20</f>
        <v>34.831490965989197</v>
      </c>
      <c r="Y20" s="20">
        <f>[1]redb!Y20</f>
        <v>3.8467696958510942</v>
      </c>
      <c r="Z20" s="20">
        <f>[1]redb!Z20</f>
        <v>58.996013913138334</v>
      </c>
      <c r="AA20" s="44">
        <f>[1]redb!AA20</f>
        <v>118.90797110499973</v>
      </c>
      <c r="AB20" s="21">
        <f>[1]redb!AB20</f>
        <v>2.8167371762212401</v>
      </c>
      <c r="AC20" s="21">
        <f>[1]redb!AC20</f>
        <v>2.5807728266286079</v>
      </c>
      <c r="AD20" s="21">
        <f>[1]redb!AD20</f>
        <v>1.4104479975948214</v>
      </c>
      <c r="AE20" s="44">
        <f>[1]redb!AE20</f>
        <v>102.82934910289936</v>
      </c>
      <c r="AF20" s="44">
        <f>[1]redb!AF20</f>
        <v>90.968639384190922</v>
      </c>
      <c r="AG20" s="44">
        <f>[1]redb!AG20</f>
        <v>70.704553455942559</v>
      </c>
      <c r="AH20" s="44">
        <f>[1]redb!AH20</f>
        <v>123.41784859512072</v>
      </c>
      <c r="AI20" s="44">
        <f>[1]redb!AI20</f>
        <v>106.88896269983658</v>
      </c>
      <c r="AJ20" s="21">
        <f>[1]redb!AJ20</f>
        <v>5.2888066041922643</v>
      </c>
      <c r="AK20" s="21">
        <f>[1]redb!AK20</f>
        <v>-2.6255640222864307</v>
      </c>
      <c r="AL20" s="21">
        <f>[1]redb!AL20</f>
        <v>1.008876293423655</v>
      </c>
      <c r="AM20" s="21">
        <f>[1]redb!AM20</f>
        <v>0.20979789749300259</v>
      </c>
      <c r="AN20" s="21">
        <f>[1]redb!AN20</f>
        <v>-0.37165759458183123</v>
      </c>
      <c r="AO20" s="44">
        <f>[1]redb!AO20</f>
        <v>73.112485312669889</v>
      </c>
      <c r="AP20" s="44">
        <f>[1]redb!AP20</f>
        <v>70.201052817324765</v>
      </c>
      <c r="AQ20" s="44">
        <f>[1]redb!AQ20</f>
        <v>3.9821276528819989</v>
      </c>
      <c r="AR20" s="21">
        <f>[1]redb!AR20</f>
        <v>7.4004630813662153E-2</v>
      </c>
      <c r="AS20" s="32">
        <f>[1]redb!AS20</f>
        <v>32.314745385266491</v>
      </c>
      <c r="AT20" s="32">
        <f>[1]redb!AT20</f>
        <v>33.367067865865344</v>
      </c>
      <c r="AU20" s="44">
        <f>[1]redb!AU20</f>
        <v>60.667981307455648</v>
      </c>
      <c r="AV20" s="44">
        <f>[1]redb!AV20</f>
        <v>23.532314607409887</v>
      </c>
      <c r="AW20" s="44">
        <f>[1]redb!AW20</f>
        <v>123.68384166216221</v>
      </c>
      <c r="AX20" s="44">
        <f>[1]redb!AX20</f>
        <v>103.35106975584797</v>
      </c>
      <c r="AY20" s="21">
        <f>[1]redb!AY20</f>
        <v>-2.0018606844596221</v>
      </c>
      <c r="AZ20" s="44">
        <f>[1]redb!AZ20</f>
        <v>69.791063087813967</v>
      </c>
      <c r="BA20" s="47">
        <v>43</v>
      </c>
    </row>
    <row r="21" spans="1:53" x14ac:dyDescent="0.2">
      <c r="A21" s="30">
        <f>[1]redb!A21</f>
        <v>2020</v>
      </c>
      <c r="B21" s="19"/>
      <c r="C21" s="31"/>
      <c r="D21" s="20">
        <f>[1]redb!D21</f>
        <v>153.92072100108942</v>
      </c>
      <c r="E21" s="20">
        <f>[1]redb!E21</f>
        <v>150.86404325123857</v>
      </c>
      <c r="F21" s="21"/>
      <c r="G21" s="22"/>
      <c r="H21" s="22">
        <f>[1]redb!H21</f>
        <v>-6.1898445648408735</v>
      </c>
      <c r="I21" s="22">
        <f>[1]redb!I21</f>
        <v>-10.006610622747136</v>
      </c>
      <c r="J21" s="22"/>
      <c r="K21" s="22"/>
      <c r="L21" s="21"/>
      <c r="M21" s="20">
        <f>[1]redb!M21</f>
        <v>96.00326395658692</v>
      </c>
      <c r="N21" s="20">
        <f>[1]redb!N21</f>
        <v>106.23164224348059</v>
      </c>
      <c r="O21" s="20">
        <f>[1]redb!O21</f>
        <v>55.183476737301923</v>
      </c>
      <c r="P21" s="20">
        <f>[1]redb!P21</f>
        <v>102.24159235263267</v>
      </c>
      <c r="Q21" s="20">
        <f>[1]redb!Q21</f>
        <v>100.239498327028</v>
      </c>
      <c r="R21" s="22">
        <f>[1]redb!R21</f>
        <v>-6.4569460076763114</v>
      </c>
      <c r="S21" s="22">
        <f>[1]redb!S21</f>
        <v>-10.3521773753391</v>
      </c>
      <c r="T21" s="22">
        <f>[1]redb!T21</f>
        <v>-14.150104197540037</v>
      </c>
      <c r="U21" s="22">
        <f>[1]redb!U21</f>
        <v>-10.75231460636088</v>
      </c>
      <c r="V21" s="22">
        <f>[1]redb!V21</f>
        <v>-10.643747503610236</v>
      </c>
      <c r="W21" s="20">
        <f>[1]redb!W21</f>
        <v>2.434697661620091</v>
      </c>
      <c r="X21" s="20">
        <f>[1]redb!X21</f>
        <v>34.945146384665563</v>
      </c>
      <c r="Y21" s="20">
        <f>[1]redb!Y21</f>
        <v>3.6958217062451206</v>
      </c>
      <c r="Z21" s="20">
        <f>[1]redb!Z21</f>
        <v>58.924334247469226</v>
      </c>
      <c r="AA21" s="44">
        <f>[1]redb!AA21</f>
        <v>114.51211109110243</v>
      </c>
      <c r="AB21" s="21">
        <f>[1]redb!AB21</f>
        <v>-3.6968589851857914</v>
      </c>
      <c r="AC21" s="21">
        <f>[1]redb!AC21</f>
        <v>-2.8991094598758038</v>
      </c>
      <c r="AD21" s="21">
        <f>[1]redb!AD21</f>
        <v>-0.1848204950671728</v>
      </c>
      <c r="AE21" s="44">
        <f>[1]redb!AE21</f>
        <v>95.888330926257282</v>
      </c>
      <c r="AF21" s="44">
        <f>[1]redb!AF21</f>
        <v>84.100658892560745</v>
      </c>
      <c r="AG21" s="44">
        <f>[1]redb!AG21</f>
        <v>53.907993978772907</v>
      </c>
      <c r="AH21" s="44">
        <f>[1]redb!AH21</f>
        <v>108.84833062101671</v>
      </c>
      <c r="AI21" s="44">
        <f>[1]redb!AI21</f>
        <v>94.975469613155653</v>
      </c>
      <c r="AJ21" s="21">
        <f>[1]redb!AJ21</f>
        <v>-6.7500360910544348</v>
      </c>
      <c r="AK21" s="21">
        <f>[1]redb!AK21</f>
        <v>-7.5498331492289461</v>
      </c>
      <c r="AL21" s="21">
        <f>[1]redb!AL21</f>
        <v>-23.755979857274589</v>
      </c>
      <c r="AM21" s="21">
        <f>[1]redb!AM21</f>
        <v>-11.805033177899682</v>
      </c>
      <c r="AN21" s="21">
        <f>[1]redb!AN21</f>
        <v>-11.145671906402665</v>
      </c>
      <c r="AO21" s="44">
        <f>[1]redb!AO21</f>
        <v>71.124326667279618</v>
      </c>
      <c r="AP21" s="44">
        <f>[1]redb!AP21</f>
        <v>67.730999657433301</v>
      </c>
      <c r="AQ21" s="44">
        <f>[1]redb!AQ21</f>
        <v>4.7709794508429608</v>
      </c>
      <c r="AR21" s="21">
        <f>[1]redb!AR21</f>
        <v>-3.8425575059826023</v>
      </c>
      <c r="AS21" s="32">
        <f>[1]redb!AS21</f>
        <v>28.951535767860019</v>
      </c>
      <c r="AT21" s="32">
        <f>[1]redb!AT21</f>
        <v>30.485749902959039</v>
      </c>
      <c r="AU21" s="44">
        <f>[1]redb!AU21</f>
        <v>59.645547448388164</v>
      </c>
      <c r="AV21" s="44">
        <f>[1]redb!AV21</f>
        <v>23.257691081203927</v>
      </c>
      <c r="AW21" s="44">
        <f>[1]redb!AW21</f>
        <v>120.92912539456283</v>
      </c>
      <c r="AX21" s="44">
        <f>[1]redb!AX21</f>
        <v>101.86741984783777</v>
      </c>
      <c r="AY21" s="21">
        <f>[1]redb!AY21</f>
        <v>-7.2135637999136692</v>
      </c>
      <c r="AZ21" s="44">
        <f>[1]redb!AZ21</f>
        <v>64.756640225336511</v>
      </c>
      <c r="BA21" s="47">
        <v>44</v>
      </c>
    </row>
    <row r="22" spans="1:53" x14ac:dyDescent="0.2">
      <c r="A22" s="30">
        <f>[1]redb!A22</f>
        <v>2021</v>
      </c>
      <c r="B22" s="19"/>
      <c r="C22" s="31"/>
      <c r="D22" s="20">
        <f>[1]redb!D22</f>
        <v>177.40740490476932</v>
      </c>
      <c r="E22" s="20">
        <f>[1]redb!E22</f>
        <v>190.05547240606819</v>
      </c>
      <c r="F22" s="21"/>
      <c r="G22" s="22"/>
      <c r="H22" s="22">
        <f>[1]redb!H22</f>
        <v>25.977978788201295</v>
      </c>
      <c r="I22" s="22">
        <f>[1]redb!I22</f>
        <v>15.258948730829847</v>
      </c>
      <c r="J22" s="22"/>
      <c r="K22" s="22"/>
      <c r="L22" s="21"/>
      <c r="M22" s="20">
        <f>[1]redb!M22</f>
        <v>94.2071695457456</v>
      </c>
      <c r="N22" s="20">
        <f>[1]redb!N22</f>
        <v>118.08203715282185</v>
      </c>
      <c r="O22" s="20">
        <f>[1]redb!O22</f>
        <v>69.582258004256758</v>
      </c>
      <c r="P22" s="20">
        <f>[1]redb!P22</f>
        <v>107.36081753954886</v>
      </c>
      <c r="Q22" s="20">
        <f>[1]redb!Q22</f>
        <v>108.02543535626167</v>
      </c>
      <c r="R22" s="22">
        <f>[1]redb!R22</f>
        <v>-1.8708680692914093</v>
      </c>
      <c r="S22" s="22">
        <f>[1]redb!S22</f>
        <v>11.155240245820931</v>
      </c>
      <c r="T22" s="22">
        <f>[1]redb!T22</f>
        <v>26.092559074339384</v>
      </c>
      <c r="U22" s="22">
        <f>[1]redb!U22</f>
        <v>5.0069889064910944</v>
      </c>
      <c r="V22" s="22">
        <f>[1]redb!V22</f>
        <v>7.7673343933070127</v>
      </c>
      <c r="W22" s="20">
        <f>[1]redb!W22</f>
        <v>2.2169497779036056</v>
      </c>
      <c r="X22" s="20">
        <f>[1]redb!X22</f>
        <v>36.043724786182722</v>
      </c>
      <c r="Y22" s="20">
        <f>[1]redb!Y22</f>
        <v>4.3242752495127217</v>
      </c>
      <c r="Z22" s="20">
        <f>[1]redb!Z22</f>
        <v>57.41505018640094</v>
      </c>
      <c r="AA22" s="44">
        <f>[1]redb!AA22</f>
        <v>115.79629966872545</v>
      </c>
      <c r="AB22" s="21">
        <f>[1]redb!AB22</f>
        <v>1.1214434572788257</v>
      </c>
      <c r="AC22" s="21">
        <f>[1]redb!AC22</f>
        <v>1.4625636865593705</v>
      </c>
      <c r="AD22" s="21">
        <f>[1]redb!AD22</f>
        <v>0.97310046137049078</v>
      </c>
      <c r="AE22" s="44">
        <f>[1]redb!AE22</f>
        <v>117.59187442583008</v>
      </c>
      <c r="AF22" s="44">
        <f>[1]redb!AF22</f>
        <v>89.074014816094746</v>
      </c>
      <c r="AG22" s="44">
        <f>[1]redb!AG22</f>
        <v>69.555389027337981</v>
      </c>
      <c r="AH22" s="44">
        <f>[1]redb!AH22</f>
        <v>116.5722926019838</v>
      </c>
      <c r="AI22" s="44">
        <f>[1]redb!AI22</f>
        <v>103.09820858023919</v>
      </c>
      <c r="AJ22" s="21">
        <f>[1]redb!AJ22</f>
        <v>22.634186339382477</v>
      </c>
      <c r="AK22" s="21">
        <f>[1]redb!AK22</f>
        <v>5.9135754571049359</v>
      </c>
      <c r="AL22" s="21">
        <f>[1]redb!AL22</f>
        <v>29.026112629467306</v>
      </c>
      <c r="AM22" s="21">
        <f>[1]redb!AM22</f>
        <v>7.0960775759253636</v>
      </c>
      <c r="AN22" s="21">
        <f>[1]redb!AN22</f>
        <v>8.5524599143002256</v>
      </c>
      <c r="AO22" s="44">
        <f>[1]redb!AO22</f>
        <v>71.469099108265269</v>
      </c>
      <c r="AP22" s="44">
        <f>[1]redb!AP22</f>
        <v>67.830505559095627</v>
      </c>
      <c r="AQ22" s="44">
        <f>[1]redb!AQ22</f>
        <v>5.0911423182453941</v>
      </c>
      <c r="AR22" s="21">
        <f>[1]redb!AR22</f>
        <v>4.5942858095339822</v>
      </c>
      <c r="AS22" s="32">
        <f>[1]redb!AS22</f>
        <v>31.361028422722871</v>
      </c>
      <c r="AT22" s="32">
        <f>[1]redb!AT22</f>
        <v>32.974932064352444</v>
      </c>
      <c r="AU22" s="44">
        <f>[1]redb!AU22</f>
        <v>66.985889780666284</v>
      </c>
      <c r="AV22" s="44">
        <f>[1]redb!AV22</f>
        <v>29.93391503026422</v>
      </c>
      <c r="AW22" s="44">
        <f>[1]redb!AW22</f>
        <v>122.52949899958857</v>
      </c>
      <c r="AX22" s="44">
        <f>[1]redb!AX22</f>
        <v>102.88279475631953</v>
      </c>
      <c r="AY22" s="21">
        <f>[1]redb!AY22</f>
        <v>6.5721875685406772</v>
      </c>
      <c r="AZ22" s="44">
        <f>[1]redb!AZ22</f>
        <v>69.01256808403069</v>
      </c>
      <c r="BA22" s="47">
        <v>45</v>
      </c>
    </row>
    <row r="23" spans="1:53" x14ac:dyDescent="0.2">
      <c r="A23" s="30">
        <f>[1]redb!A23</f>
        <v>2022</v>
      </c>
      <c r="B23" s="19"/>
      <c r="C23" s="31"/>
      <c r="D23" s="20">
        <f>[1]redb!D23</f>
        <v>184.45319610393034</v>
      </c>
      <c r="E23" s="20">
        <f>[1]redb!E23</f>
        <v>196.77232699961652</v>
      </c>
      <c r="F23" s="21"/>
      <c r="G23" s="22"/>
      <c r="H23" s="22">
        <f>[1]redb!H23</f>
        <v>3.5341547962361552</v>
      </c>
      <c r="I23" s="22">
        <f>[1]redb!I23</f>
        <v>3.9715316296651482</v>
      </c>
      <c r="J23" s="22"/>
      <c r="K23" s="22"/>
      <c r="L23" s="21"/>
      <c r="M23" s="20">
        <f>[1]redb!M23</f>
        <v>94.469248255659437</v>
      </c>
      <c r="N23" s="20">
        <f>[1]redb!N23</f>
        <v>117.7582348666831</v>
      </c>
      <c r="O23" s="20">
        <f>[1]redb!O23</f>
        <v>76.610790059594493</v>
      </c>
      <c r="P23" s="20">
        <f>[1]redb!P23</f>
        <v>110.91225492324175</v>
      </c>
      <c r="Q23" s="20">
        <f>[1]redb!Q23</f>
        <v>110.44886112595276</v>
      </c>
      <c r="R23" s="22">
        <f>[1]redb!R23</f>
        <v>0.27819401769266783</v>
      </c>
      <c r="S23" s="22">
        <f>[1]redb!S23</f>
        <v>-0.27421807240646245</v>
      </c>
      <c r="T23" s="22">
        <f>[1]redb!T23</f>
        <v>10.101040490677615</v>
      </c>
      <c r="U23" s="22">
        <f>[1]redb!U23</f>
        <v>3.3079455476246133</v>
      </c>
      <c r="V23" s="22">
        <f>[1]redb!V23</f>
        <v>2.2433844045143481</v>
      </c>
      <c r="W23" s="20">
        <f>[1]redb!W23</f>
        <v>2.1743384303139592</v>
      </c>
      <c r="X23" s="20">
        <f>[1]redb!X23</f>
        <v>35.156197721936408</v>
      </c>
      <c r="Y23" s="20">
        <f>[1]redb!Y23</f>
        <v>4.656606460284717</v>
      </c>
      <c r="Z23" s="20">
        <f>[1]redb!Z23</f>
        <v>58.012857387464898</v>
      </c>
      <c r="AA23" s="44">
        <f>[1]redb!AA23</f>
        <v>116.5435921104028</v>
      </c>
      <c r="AB23" s="21">
        <f>[1]redb!AB23</f>
        <v>0.64535088238157901</v>
      </c>
      <c r="AC23" s="21">
        <f>[1]redb!AC23</f>
        <v>-0.17256458579790745</v>
      </c>
      <c r="AD23" s="21">
        <f>[1]redb!AD23</f>
        <v>8.4478859331849065E-2</v>
      </c>
      <c r="AE23" s="44">
        <f>[1]redb!AE23</f>
        <v>103.57376436111889</v>
      </c>
      <c r="AF23" s="44">
        <f>[1]redb!AF23</f>
        <v>89.758025223573057</v>
      </c>
      <c r="AG23" s="44">
        <f>[1]redb!AG23</f>
        <v>77.153789142144134</v>
      </c>
      <c r="AH23" s="44">
        <f>[1]redb!AH23</f>
        <v>118.34730737996622</v>
      </c>
      <c r="AI23" s="44">
        <f>[1]redb!AI23</f>
        <v>104.41277336660485</v>
      </c>
      <c r="AJ23" s="21">
        <f>[1]redb!AJ23</f>
        <v>-11.920985300351672</v>
      </c>
      <c r="AK23" s="21">
        <f>[1]redb!AK23</f>
        <v>0.76791240283773377</v>
      </c>
      <c r="AL23" s="21">
        <f>[1]redb!AL23</f>
        <v>10.924243572010939</v>
      </c>
      <c r="AM23" s="21">
        <f>[1]redb!AM23</f>
        <v>1.5226729597254351</v>
      </c>
      <c r="AN23" s="21">
        <f>[1]redb!AN23</f>
        <v>1.2750607449619755</v>
      </c>
      <c r="AO23" s="44">
        <f>[1]redb!AO23</f>
        <v>71.285547535988727</v>
      </c>
      <c r="AP23" s="44">
        <f>[1]redb!AP23</f>
        <v>68.210626765810261</v>
      </c>
      <c r="AQ23" s="44">
        <f>[1]redb!AQ23</f>
        <v>4.3135262005613022</v>
      </c>
      <c r="AR23" s="21">
        <f>[1]redb!AR23</f>
        <v>3.7086497587587752</v>
      </c>
      <c r="AS23" s="32">
        <f>[1]redb!AS23</f>
        <v>32.155811402852052</v>
      </c>
      <c r="AT23" s="32">
        <f>[1]redb!AT23</f>
        <v>35.011681307861444</v>
      </c>
      <c r="AU23" s="44">
        <f>[1]redb!AU23</f>
        <v>74.119929305079694</v>
      </c>
      <c r="AV23" s="44">
        <f>[1]redb!AV23</f>
        <v>35.961155856461758</v>
      </c>
      <c r="AW23" s="44">
        <f>[1]redb!AW23</f>
        <v>123.3837927980056</v>
      </c>
      <c r="AX23" s="44">
        <f>[1]redb!AX23</f>
        <v>103.64873339238697</v>
      </c>
      <c r="AY23" s="21">
        <f>[1]redb!AY23</f>
        <v>1.5877867264830758</v>
      </c>
      <c r="AZ23" s="44">
        <f>[1]redb!AZ23</f>
        <v>70.108340479674027</v>
      </c>
      <c r="BA23" s="47">
        <v>46</v>
      </c>
    </row>
    <row r="24" spans="1:53" x14ac:dyDescent="0.2">
      <c r="A24" s="30">
        <f>[1]redb!A24</f>
        <v>2023</v>
      </c>
      <c r="B24" s="19"/>
      <c r="C24" s="31"/>
      <c r="D24" s="20">
        <f>[1]redb!D24</f>
        <v>191.60835969402731</v>
      </c>
      <c r="E24" s="20">
        <f>[1]redb!E24</f>
        <v>203.65762463857121</v>
      </c>
      <c r="F24" s="21"/>
      <c r="G24" s="22"/>
      <c r="H24" s="22">
        <f>[1]redb!H24</f>
        <v>3.4991188771011039</v>
      </c>
      <c r="I24" s="22">
        <f>[1]redb!I24</f>
        <v>3.8791215014053693</v>
      </c>
      <c r="J24" s="22"/>
      <c r="K24" s="22"/>
      <c r="L24" s="21"/>
      <c r="M24" s="20">
        <f>[1]redb!M24</f>
        <v>95.185269202781996</v>
      </c>
      <c r="N24" s="20">
        <f>[1]redb!N24</f>
        <v>120.76889092097696</v>
      </c>
      <c r="O24" s="20">
        <f>[1]redb!O24</f>
        <v>81.518903341604755</v>
      </c>
      <c r="P24" s="20">
        <f>[1]redb!P24</f>
        <v>113.89020595441797</v>
      </c>
      <c r="Q24" s="20">
        <f>[1]redb!Q24</f>
        <v>113.50967410055875</v>
      </c>
      <c r="R24" s="22">
        <f>[1]redb!R24</f>
        <v>0.7579407694499718</v>
      </c>
      <c r="S24" s="22">
        <f>[1]redb!S24</f>
        <v>2.5566416290990546</v>
      </c>
      <c r="T24" s="22">
        <f>[1]redb!T24</f>
        <v>6.4065561498482415</v>
      </c>
      <c r="U24" s="22">
        <f>[1]redb!U24</f>
        <v>2.6849612184308702</v>
      </c>
      <c r="V24" s="22">
        <f>[1]redb!V24</f>
        <v>2.7712490137091983</v>
      </c>
      <c r="W24" s="20">
        <f>[1]redb!W24</f>
        <v>2.1317427284073225</v>
      </c>
      <c r="X24" s="20">
        <f>[1]redb!X24</f>
        <v>35.082784391667992</v>
      </c>
      <c r="Y24" s="20">
        <f>[1]redb!Y24</f>
        <v>4.821323682832106</v>
      </c>
      <c r="Z24" s="20">
        <f>[1]redb!Z24</f>
        <v>57.964149197092581</v>
      </c>
      <c r="AA24" s="44">
        <f>[1]redb!AA24</f>
        <v>118.10854605255766</v>
      </c>
      <c r="AB24" s="21">
        <f>[1]redb!AB24</f>
        <v>1.3428056522166942</v>
      </c>
      <c r="AC24" s="21">
        <f>[1]redb!AC24</f>
        <v>0.92192815566713993</v>
      </c>
      <c r="AD24" s="21">
        <f>[1]redb!AD24</f>
        <v>0.12678892971618172</v>
      </c>
      <c r="AE24" s="44">
        <f>[1]redb!AE24</f>
        <v>98.770955656850361</v>
      </c>
      <c r="AF24" s="44">
        <f>[1]redb!AF24</f>
        <v>91.754013527440833</v>
      </c>
      <c r="AG24" s="44">
        <f>[1]redb!AG24</f>
        <v>82.433297423536359</v>
      </c>
      <c r="AH24" s="44">
        <f>[1]redb!AH24</f>
        <v>121.38758337677267</v>
      </c>
      <c r="AI24" s="44">
        <f>[1]redb!AI24</f>
        <v>106.99671886550679</v>
      </c>
      <c r="AJ24" s="21">
        <f>[1]redb!AJ24</f>
        <v>-4.6370900332666558</v>
      </c>
      <c r="AK24" s="21">
        <f>[1]redb!AK24</f>
        <v>2.2237435581900167</v>
      </c>
      <c r="AL24" s="21">
        <f>[1]redb!AL24</f>
        <v>6.8428373254170838</v>
      </c>
      <c r="AM24" s="21">
        <f>[1]redb!AM24</f>
        <v>2.5689439532792457</v>
      </c>
      <c r="AN24" s="21">
        <f>[1]redb!AN24</f>
        <v>2.4747407961566381</v>
      </c>
      <c r="AO24" s="44">
        <f>[1]redb!AO24</f>
        <v>71.851649132725655</v>
      </c>
      <c r="AP24" s="44">
        <f>[1]redb!AP24</f>
        <v>69.039029071387944</v>
      </c>
      <c r="AQ24" s="44">
        <f>[1]redb!AQ24</f>
        <v>3.9144822635068444</v>
      </c>
      <c r="AR24" s="21">
        <f>[1]redb!AR24</f>
        <v>3.9733964379784492</v>
      </c>
      <c r="AS24" s="32">
        <f>[1]redb!AS24</f>
        <v>33.045612247463332</v>
      </c>
      <c r="AT24" s="32">
        <f>[1]redb!AT24</f>
        <v>36.797123009546901</v>
      </c>
      <c r="AU24" s="44">
        <f>[1]redb!AU24</f>
        <v>74.434515248578933</v>
      </c>
      <c r="AV24" s="44">
        <f>[1]redb!AV24</f>
        <v>35.341098061825036</v>
      </c>
      <c r="AW24" s="44">
        <f>[1]redb!AW24</f>
        <v>123.51760865392038</v>
      </c>
      <c r="AX24" s="44">
        <f>[1]redb!AX24</f>
        <v>103.85058556341895</v>
      </c>
      <c r="AY24" s="21">
        <f>[1]redb!AY24</f>
        <v>1.4095162969876451</v>
      </c>
      <c r="AZ24" s="44">
        <f>[1]redb!AZ24</f>
        <v>71.096528964282612</v>
      </c>
      <c r="BA24" s="47">
        <v>47</v>
      </c>
    </row>
    <row r="25" spans="1:53" x14ac:dyDescent="0.2">
      <c r="A25" s="30">
        <f>[1]redb!A25</f>
        <v>2024</v>
      </c>
      <c r="B25" s="19"/>
      <c r="C25" s="31"/>
      <c r="D25" s="20">
        <f>[1]redb!D25</f>
        <v>198.38660051586729</v>
      </c>
      <c r="E25" s="20">
        <f>[1]redb!E25</f>
        <v>210.09816732374622</v>
      </c>
      <c r="F25" s="21"/>
      <c r="G25" s="22"/>
      <c r="H25" s="22">
        <f>[1]redb!H25</f>
        <v>3.1624363176212977</v>
      </c>
      <c r="I25" s="22">
        <f>[1]redb!I25</f>
        <v>3.5375496312707311</v>
      </c>
      <c r="J25" s="22"/>
      <c r="K25" s="22"/>
      <c r="L25" s="21"/>
      <c r="M25" s="20">
        <f>[1]redb!M25</f>
        <v>96.252736503330112</v>
      </c>
      <c r="N25" s="20">
        <f>[1]redb!N25</f>
        <v>123.7388701090555</v>
      </c>
      <c r="O25" s="20">
        <f>[1]redb!O25</f>
        <v>84.421263179506013</v>
      </c>
      <c r="P25" s="20">
        <f>[1]redb!P25</f>
        <v>116.23471080752172</v>
      </c>
      <c r="Q25" s="20">
        <f>[1]redb!Q25</f>
        <v>116.06540988890274</v>
      </c>
      <c r="R25" s="22">
        <f>[1]redb!R25</f>
        <v>1.121462711077692</v>
      </c>
      <c r="S25" s="22">
        <f>[1]redb!S25</f>
        <v>2.4592253563228361</v>
      </c>
      <c r="T25" s="22">
        <f>[1]redb!T25</f>
        <v>3.5603519170749109</v>
      </c>
      <c r="U25" s="22">
        <f>[1]redb!U25</f>
        <v>2.0585658208767343</v>
      </c>
      <c r="V25" s="22">
        <f>[1]redb!V25</f>
        <v>2.2515576831626305</v>
      </c>
      <c r="W25" s="20">
        <f>[1]redb!W25</f>
        <v>2.1081824835197427</v>
      </c>
      <c r="X25" s="20">
        <f>[1]redb!X25</f>
        <v>35.154035728739785</v>
      </c>
      <c r="Y25" s="20">
        <f>[1]redb!Y25</f>
        <v>4.8830354139674679</v>
      </c>
      <c r="Z25" s="20">
        <f>[1]redb!Z25</f>
        <v>57.85474637377299</v>
      </c>
      <c r="AA25" s="44">
        <f>[1]redb!AA25</f>
        <v>120.42634869381256</v>
      </c>
      <c r="AB25" s="21">
        <f>[1]redb!AB25</f>
        <v>1.9624343188709537</v>
      </c>
      <c r="AC25" s="21">
        <f>[1]redb!AC25</f>
        <v>1.0989726664025534</v>
      </c>
      <c r="AD25" s="21">
        <f>[1]redb!AD25</f>
        <v>1.6260285024083387E-2</v>
      </c>
      <c r="AE25" s="44">
        <f>[1]redb!AE25</f>
        <v>95.620245461642696</v>
      </c>
      <c r="AF25" s="44">
        <f>[1]redb!AF25</f>
        <v>93.205295946302058</v>
      </c>
      <c r="AG25" s="44">
        <f>[1]redb!AG25</f>
        <v>85.735713965731975</v>
      </c>
      <c r="AH25" s="44">
        <f>[1]redb!AH25</f>
        <v>123.97925277506275</v>
      </c>
      <c r="AI25" s="44">
        <f>[1]redb!AI25</f>
        <v>109.04280172610783</v>
      </c>
      <c r="AJ25" s="21">
        <f>[1]redb!AJ25</f>
        <v>-3.1899156733421252</v>
      </c>
      <c r="AK25" s="21">
        <f>[1]redb!AK25</f>
        <v>1.5817100125295358</v>
      </c>
      <c r="AL25" s="21">
        <f>[1]redb!AL25</f>
        <v>4.0061681934522531</v>
      </c>
      <c r="AM25" s="21">
        <f>[1]redb!AM25</f>
        <v>2.1350366538279708</v>
      </c>
      <c r="AN25" s="21">
        <f>[1]redb!AN25</f>
        <v>1.9122856123961363</v>
      </c>
      <c r="AO25" s="44">
        <f>[1]redb!AO25</f>
        <v>72.629469358324641</v>
      </c>
      <c r="AP25" s="44">
        <f>[1]redb!AP25</f>
        <v>70.382430287528535</v>
      </c>
      <c r="AQ25" s="44">
        <f>[1]redb!AQ25</f>
        <v>3.0938393060675158</v>
      </c>
      <c r="AR25" s="21">
        <f>[1]redb!AR25</f>
        <v>3.2937000147253759</v>
      </c>
      <c r="AS25" s="32">
        <f>[1]redb!AS25</f>
        <v>33.780497864715329</v>
      </c>
      <c r="AT25" s="32">
        <f>[1]redb!AT25</f>
        <v>38.363850443388223</v>
      </c>
      <c r="AU25" s="44">
        <f>[1]redb!AU25</f>
        <v>74.708222866291905</v>
      </c>
      <c r="AV25" s="44">
        <f>[1]redb!AV25</f>
        <v>34.73282223552556</v>
      </c>
      <c r="AW25" s="44">
        <f>[1]redb!AW25</f>
        <v>123.59880769746403</v>
      </c>
      <c r="AX25" s="44">
        <f>[1]redb!AX25</f>
        <v>103.9120427522725</v>
      </c>
      <c r="AY25" s="21">
        <f>[1]redb!AY25</f>
        <v>0.28355871083607376</v>
      </c>
      <c r="AZ25" s="44">
        <f>[1]redb!AZ25</f>
        <v>71.298129365262923</v>
      </c>
      <c r="BA25" s="47">
        <v>48</v>
      </c>
    </row>
    <row r="26" spans="1:53" x14ac:dyDescent="0.2">
      <c r="D26" s="45"/>
      <c r="E26" s="45"/>
      <c r="H26" s="33"/>
      <c r="I26" s="33"/>
      <c r="M26" s="45"/>
      <c r="N26" s="45"/>
      <c r="O26" s="45"/>
      <c r="P26" s="45"/>
      <c r="Q26" s="45"/>
      <c r="R26" s="33"/>
      <c r="S26" s="33"/>
      <c r="T26" s="33"/>
      <c r="U26" s="33"/>
      <c r="V26" s="33"/>
      <c r="W26" s="45"/>
      <c r="X26" s="45"/>
      <c r="Y26" s="45"/>
      <c r="Z26" s="45"/>
      <c r="AA26" s="45"/>
      <c r="AB26" s="33"/>
      <c r="AC26" s="33"/>
      <c r="AD26" s="33"/>
      <c r="AE26" s="45"/>
      <c r="AF26" s="45"/>
      <c r="AG26" s="45"/>
      <c r="AH26" s="45"/>
      <c r="AI26" s="45"/>
      <c r="AJ26" s="33"/>
      <c r="AK26" s="33"/>
      <c r="AL26" s="33"/>
      <c r="AM26" s="33"/>
      <c r="AN26" s="33"/>
      <c r="AO26" s="45"/>
      <c r="AP26" s="45"/>
      <c r="AQ26" s="45"/>
      <c r="AR26" s="33"/>
      <c r="AS26" s="45"/>
      <c r="AT26" s="45"/>
      <c r="AU26" s="45"/>
      <c r="AV26" s="45"/>
      <c r="AW26" s="45"/>
      <c r="AX26" s="45"/>
      <c r="AZ26" s="45"/>
    </row>
    <row r="27" spans="1:53" x14ac:dyDescent="0.2">
      <c r="D27" s="45"/>
      <c r="E27" s="45"/>
      <c r="H27" s="33"/>
      <c r="I27" s="33"/>
      <c r="M27" s="45"/>
      <c r="N27" s="45"/>
      <c r="O27" s="45"/>
      <c r="P27" s="45"/>
      <c r="Q27" s="45"/>
      <c r="R27" s="33"/>
      <c r="S27" s="33"/>
      <c r="T27" s="33"/>
      <c r="U27" s="33"/>
      <c r="V27" s="33"/>
      <c r="W27" s="45"/>
      <c r="X27" s="45"/>
      <c r="Y27" s="45"/>
      <c r="Z27" s="45"/>
      <c r="AA27" s="45"/>
      <c r="AB27" s="33"/>
      <c r="AC27" s="33"/>
      <c r="AD27" s="33"/>
      <c r="AE27" s="45"/>
      <c r="AF27" s="45"/>
      <c r="AG27" s="45"/>
      <c r="AH27" s="45"/>
      <c r="AI27" s="45"/>
      <c r="AJ27" s="33"/>
      <c r="AK27" s="33"/>
      <c r="AL27" s="33"/>
      <c r="AM27" s="33"/>
      <c r="AN27" s="33"/>
      <c r="AO27" s="45"/>
      <c r="AP27" s="45"/>
      <c r="AQ27" s="45"/>
      <c r="AR27" s="33"/>
      <c r="AS27" s="45"/>
      <c r="AT27" s="45"/>
      <c r="AU27" s="45"/>
      <c r="AV27" s="45"/>
      <c r="AW27" s="45"/>
      <c r="AX27" s="45"/>
      <c r="AZ27" s="45"/>
    </row>
    <row r="28" spans="1:53" x14ac:dyDescent="0.2">
      <c r="A28" t="s">
        <v>52</v>
      </c>
      <c r="B28" s="33">
        <f>MAX(B10:B24)</f>
        <v>0</v>
      </c>
      <c r="C28" s="33">
        <f t="shared" ref="C28:AX28" si="0">MAX(C10:C24)</f>
        <v>0</v>
      </c>
      <c r="D28" s="45">
        <f t="shared" si="0"/>
        <v>191.60835969402731</v>
      </c>
      <c r="E28" s="45">
        <f t="shared" si="0"/>
        <v>203.65762463857121</v>
      </c>
      <c r="F28" s="33">
        <f t="shared" si="0"/>
        <v>0</v>
      </c>
      <c r="G28" s="33">
        <f t="shared" si="0"/>
        <v>0</v>
      </c>
      <c r="H28" s="33">
        <f t="shared" si="0"/>
        <v>25.977978788201295</v>
      </c>
      <c r="I28" s="33">
        <f t="shared" si="0"/>
        <v>15.258948730829847</v>
      </c>
      <c r="J28" s="33">
        <f t="shared" si="0"/>
        <v>0</v>
      </c>
      <c r="K28" s="33">
        <f t="shared" si="0"/>
        <v>0</v>
      </c>
      <c r="L28" s="33">
        <f t="shared" si="0"/>
        <v>0</v>
      </c>
      <c r="M28" s="45">
        <f t="shared" si="0"/>
        <v>112.29089669580989</v>
      </c>
      <c r="N28" s="45">
        <f t="shared" si="0"/>
        <v>123.61331632789593</v>
      </c>
      <c r="O28" s="45">
        <f t="shared" si="0"/>
        <v>108.62181429969165</v>
      </c>
      <c r="P28" s="45">
        <f t="shared" si="0"/>
        <v>114.55937697620072</v>
      </c>
      <c r="Q28" s="45">
        <f t="shared" si="0"/>
        <v>113.50967410055875</v>
      </c>
      <c r="R28" s="33">
        <f t="shared" si="0"/>
        <v>13.476530309138868</v>
      </c>
      <c r="S28" s="33">
        <f t="shared" si="0"/>
        <v>11.155240245820931</v>
      </c>
      <c r="T28" s="33">
        <f t="shared" si="0"/>
        <v>26.092559074339384</v>
      </c>
      <c r="U28" s="33">
        <f t="shared" si="0"/>
        <v>5.0069889064910944</v>
      </c>
      <c r="V28" s="33">
        <f t="shared" si="0"/>
        <v>7.7673343933070127</v>
      </c>
      <c r="W28" s="45">
        <f t="shared" si="0"/>
        <v>2.7826638097567242</v>
      </c>
      <c r="X28" s="45">
        <f t="shared" si="0"/>
        <v>36.610429245570309</v>
      </c>
      <c r="Y28" s="45">
        <f t="shared" si="0"/>
        <v>6.9656412670639378</v>
      </c>
      <c r="Z28" s="45">
        <f t="shared" si="0"/>
        <v>61.23667512801326</v>
      </c>
      <c r="AA28" s="45">
        <f>MAX(AA10:AA24)</f>
        <v>118.90797110499973</v>
      </c>
      <c r="AB28" s="33">
        <f t="shared" si="0"/>
        <v>2.8167371762212401</v>
      </c>
      <c r="AC28" s="33">
        <f t="shared" si="0"/>
        <v>2.5807728266286079</v>
      </c>
      <c r="AD28" s="33">
        <f t="shared" si="0"/>
        <v>1.4104479975948214</v>
      </c>
      <c r="AE28" s="45">
        <f t="shared" si="0"/>
        <v>117.59187442583008</v>
      </c>
      <c r="AF28" s="45">
        <f t="shared" si="0"/>
        <v>99.226277173069818</v>
      </c>
      <c r="AG28" s="45">
        <f t="shared" si="0"/>
        <v>112.90761214584711</v>
      </c>
      <c r="AH28" s="45">
        <f t="shared" si="0"/>
        <v>123.41784859512072</v>
      </c>
      <c r="AI28" s="45">
        <f t="shared" si="0"/>
        <v>111.00114936560809</v>
      </c>
      <c r="AJ28" s="33">
        <f t="shared" si="0"/>
        <v>22.634186339382477</v>
      </c>
      <c r="AK28" s="33">
        <f t="shared" si="0"/>
        <v>5.9135754571049359</v>
      </c>
      <c r="AL28" s="33">
        <f t="shared" si="0"/>
        <v>29.026112629467306</v>
      </c>
      <c r="AM28" s="33">
        <f t="shared" si="0"/>
        <v>7.0960775759253636</v>
      </c>
      <c r="AN28" s="33">
        <f t="shared" si="0"/>
        <v>8.5524599143002256</v>
      </c>
      <c r="AO28" s="45">
        <f t="shared" si="0"/>
        <v>73.112485312669889</v>
      </c>
      <c r="AP28" s="45">
        <f t="shared" si="0"/>
        <v>70.201052817324765</v>
      </c>
      <c r="AQ28" s="45">
        <f t="shared" si="0"/>
        <v>6.7076406686183327</v>
      </c>
      <c r="AR28" s="33">
        <f t="shared" si="0"/>
        <v>4.5942858095339822</v>
      </c>
      <c r="AS28" s="45">
        <f t="shared" si="0"/>
        <v>33.045612247463332</v>
      </c>
      <c r="AT28" s="45">
        <f>MAX(AT10:AT24)</f>
        <v>36.797123009546901</v>
      </c>
      <c r="AU28" s="45">
        <f t="shared" si="0"/>
        <v>74.434515248578933</v>
      </c>
      <c r="AV28" s="45">
        <f t="shared" si="0"/>
        <v>35.961155856461758</v>
      </c>
      <c r="AW28" s="45">
        <f t="shared" si="0"/>
        <v>124.13159948740542</v>
      </c>
      <c r="AX28" s="45">
        <f t="shared" si="0"/>
        <v>106.06521541125711</v>
      </c>
      <c r="AY28" s="33">
        <f>MAX(AY10:AY24)</f>
        <v>6.5721875685406772</v>
      </c>
      <c r="AZ28" s="45">
        <f>MAX(AZ10:AZ24)</f>
        <v>71.586111619292069</v>
      </c>
    </row>
    <row r="29" spans="1:53" x14ac:dyDescent="0.2">
      <c r="A29" t="s">
        <v>51</v>
      </c>
      <c r="B29" s="33">
        <f>MIN(B10:B24)</f>
        <v>0</v>
      </c>
      <c r="C29" s="33">
        <f t="shared" ref="C29:AX29" si="1">MIN(C10:C24)</f>
        <v>0</v>
      </c>
      <c r="D29" s="45">
        <f t="shared" si="1"/>
        <v>114.8370871526554</v>
      </c>
      <c r="E29" s="45">
        <f t="shared" si="1"/>
        <v>113.27707167160614</v>
      </c>
      <c r="F29" s="33">
        <f t="shared" si="1"/>
        <v>0</v>
      </c>
      <c r="G29" s="33">
        <f t="shared" si="1"/>
        <v>0</v>
      </c>
      <c r="H29" s="33">
        <f t="shared" si="1"/>
        <v>-23.87839153747986</v>
      </c>
      <c r="I29" s="33">
        <f t="shared" si="1"/>
        <v>-21.782288117433136</v>
      </c>
      <c r="J29" s="33">
        <f t="shared" si="1"/>
        <v>0</v>
      </c>
      <c r="K29" s="33">
        <f t="shared" si="1"/>
        <v>0</v>
      </c>
      <c r="L29" s="33">
        <f t="shared" si="1"/>
        <v>0</v>
      </c>
      <c r="M29" s="45">
        <f t="shared" si="1"/>
        <v>93.933555487936104</v>
      </c>
      <c r="N29" s="45">
        <f t="shared" si="1"/>
        <v>93.593787092398273</v>
      </c>
      <c r="O29" s="45">
        <f t="shared" si="1"/>
        <v>53.126913538354437</v>
      </c>
      <c r="P29" s="45">
        <f t="shared" si="1"/>
        <v>102.24159235263267</v>
      </c>
      <c r="Q29" s="45">
        <f t="shared" si="1"/>
        <v>100.239498327028</v>
      </c>
      <c r="R29" s="33">
        <f t="shared" si="1"/>
        <v>-6.4569460076763114</v>
      </c>
      <c r="S29" s="33">
        <f t="shared" si="1"/>
        <v>-20.504088964001799</v>
      </c>
      <c r="T29" s="33">
        <f t="shared" si="1"/>
        <v>-22.058751625415095</v>
      </c>
      <c r="U29" s="33">
        <f t="shared" si="1"/>
        <v>-10.75231460636088</v>
      </c>
      <c r="V29" s="33">
        <f t="shared" si="1"/>
        <v>-10.643747503610236</v>
      </c>
      <c r="W29" s="45">
        <f t="shared" si="1"/>
        <v>2.1317427284073225</v>
      </c>
      <c r="X29" s="45">
        <f t="shared" si="1"/>
        <v>29.4796340666365</v>
      </c>
      <c r="Y29" s="45">
        <f t="shared" si="1"/>
        <v>3.2280795081452944</v>
      </c>
      <c r="Z29" s="45">
        <f t="shared" si="1"/>
        <v>57.41505018640094</v>
      </c>
      <c r="AA29" s="45">
        <f>MIN(AA10:AA24)</f>
        <v>108.64312640263668</v>
      </c>
      <c r="AB29" s="33">
        <f t="shared" si="1"/>
        <v>-4.2687737027478523</v>
      </c>
      <c r="AC29" s="33">
        <f t="shared" si="1"/>
        <v>-3.7201367377772798</v>
      </c>
      <c r="AD29" s="33">
        <f t="shared" si="1"/>
        <v>-0.54568098247314012</v>
      </c>
      <c r="AE29" s="45">
        <f t="shared" si="1"/>
        <v>69.664428313804393</v>
      </c>
      <c r="AF29" s="45">
        <f t="shared" si="1"/>
        <v>84.100658892560745</v>
      </c>
      <c r="AG29" s="45">
        <f t="shared" si="1"/>
        <v>53.907993978772907</v>
      </c>
      <c r="AH29" s="45">
        <f t="shared" si="1"/>
        <v>108.84833062101671</v>
      </c>
      <c r="AI29" s="45">
        <f t="shared" si="1"/>
        <v>94.975469613155653</v>
      </c>
      <c r="AJ29" s="33">
        <f t="shared" si="1"/>
        <v>-11.920985300351672</v>
      </c>
      <c r="AK29" s="33">
        <f t="shared" si="1"/>
        <v>-7.5498331492289461</v>
      </c>
      <c r="AL29" s="33">
        <f t="shared" si="1"/>
        <v>-23.755979857274589</v>
      </c>
      <c r="AM29" s="33">
        <f t="shared" si="1"/>
        <v>-11.805033177899682</v>
      </c>
      <c r="AN29" s="33">
        <f t="shared" si="1"/>
        <v>-11.145671906402665</v>
      </c>
      <c r="AO29" s="45">
        <f t="shared" si="1"/>
        <v>69.709577656110326</v>
      </c>
      <c r="AP29" s="45">
        <f t="shared" si="1"/>
        <v>65.696373680166161</v>
      </c>
      <c r="AQ29" s="45">
        <f t="shared" si="1"/>
        <v>3.9144822635068444</v>
      </c>
      <c r="AR29" s="33">
        <f t="shared" si="1"/>
        <v>-4.2750046360733762</v>
      </c>
      <c r="AS29" s="45">
        <f t="shared" si="1"/>
        <v>28.951535767860019</v>
      </c>
      <c r="AT29" s="45">
        <f>MIN(AT10:AT24)</f>
        <v>28.631067810107368</v>
      </c>
      <c r="AU29" s="45">
        <f t="shared" si="1"/>
        <v>42.754765294425852</v>
      </c>
      <c r="AV29" s="45">
        <f t="shared" si="1"/>
        <v>17.470491524818581</v>
      </c>
      <c r="AW29" s="45">
        <f t="shared" si="1"/>
        <v>118.19833711545508</v>
      </c>
      <c r="AX29" s="45">
        <f t="shared" si="1"/>
        <v>100.04040150133254</v>
      </c>
      <c r="AY29" s="33">
        <f>MIN(AY10:AY24)</f>
        <v>-7.3754890046755728</v>
      </c>
      <c r="AZ29" s="45">
        <f>MIN(AZ10:AZ24)</f>
        <v>64.756640225336511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tabSelected="1" zoomScaleNormal="100" workbookViewId="0">
      <selection activeCell="D46" sqref="D46"/>
    </sheetView>
  </sheetViews>
  <sheetFormatPr defaultRowHeight="10.199999999999999" x14ac:dyDescent="0.2"/>
  <cols>
    <col min="1" max="1" width="21.28515625" bestFit="1" customWidth="1"/>
  </cols>
  <sheetData>
    <row r="1" spans="1:6" x14ac:dyDescent="0.2">
      <c r="A1" s="10" t="s">
        <v>70</v>
      </c>
    </row>
    <row r="2" spans="1:6" x14ac:dyDescent="0.2">
      <c r="A2" t="s">
        <v>71</v>
      </c>
    </row>
    <row r="3" spans="1:6" x14ac:dyDescent="0.2">
      <c r="A3" t="s">
        <v>69</v>
      </c>
      <c r="B3" s="46" t="str">
        <f>[2]int!$E$5</f>
        <v>2019</v>
      </c>
      <c r="C3" s="46" t="str">
        <f>[2]int!$F$5</f>
        <v>2020</v>
      </c>
      <c r="D3" s="46" t="str">
        <f>[2]int!$G$5</f>
        <v>2021</v>
      </c>
      <c r="E3" s="46" t="str">
        <f>[2]int!$H$5</f>
        <v>2022</v>
      </c>
      <c r="F3" s="46" t="str">
        <f>[2]int!$I$5</f>
        <v>2023</v>
      </c>
    </row>
    <row r="4" spans="1:6" x14ac:dyDescent="0.2">
      <c r="B4" s="46" t="s">
        <v>72</v>
      </c>
      <c r="C4" s="46" t="s">
        <v>73</v>
      </c>
      <c r="D4" s="46" t="s">
        <v>74</v>
      </c>
      <c r="E4" s="46" t="s">
        <v>75</v>
      </c>
      <c r="F4" s="46" t="s">
        <v>76</v>
      </c>
    </row>
    <row r="7" spans="1:6" x14ac:dyDescent="0.2">
      <c r="A7" t="s">
        <v>135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>
      <selection activeCell="F29" sqref="F29"/>
    </sheetView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4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9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9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3.25" x14ac:dyDescent="0.35">
      <c r="A1" s="34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>
      <selection activeCell="F29" sqref="F29"/>
    </sheetView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4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5"/>
      <c r="C3" s="5">
        <f>'[2]naz-o'!D6</f>
        <v>2019</v>
      </c>
      <c r="D3" s="5">
        <f>'[2]naz-o'!E6</f>
        <v>2020</v>
      </c>
      <c r="E3" s="5">
        <f>'[2]naz-o'!F6</f>
        <v>2021</v>
      </c>
      <c r="F3" s="5">
        <f>'[2]naz-o'!G6</f>
        <v>2022</v>
      </c>
      <c r="G3" s="5">
        <f>'[2]naz-o'!H6</f>
        <v>2023</v>
      </c>
    </row>
    <row r="4" spans="1:7" ht="3.9" customHeight="1" thickBot="1" x14ac:dyDescent="0.4">
      <c r="B4" s="6"/>
      <c r="C4" s="6"/>
      <c r="D4" s="6"/>
      <c r="E4" s="6"/>
      <c r="F4" s="6"/>
      <c r="G4" s="6"/>
    </row>
    <row r="5" spans="1:7" ht="24" customHeight="1" x14ac:dyDescent="0.35">
      <c r="B5" s="36" t="str">
        <f>'[2]naz-o'!B7</f>
        <v>Prodotto interno lordo</v>
      </c>
      <c r="C5" s="37">
        <f>'[2]naz-o'!D7</f>
        <v>0.49725875019748234</v>
      </c>
      <c r="D5" s="37">
        <f>'[2]naz-o'!E7</f>
        <v>-9.0903207481990655</v>
      </c>
      <c r="E5" s="37">
        <f>'[2]naz-o'!F7</f>
        <v>6.6164361103471681</v>
      </c>
      <c r="F5" s="37">
        <f>'[2]naz-o'!G7</f>
        <v>2.2492564774268864</v>
      </c>
      <c r="G5" s="37">
        <f>'[2]naz-o'!H7</f>
        <v>2.5477475805606886</v>
      </c>
    </row>
    <row r="6" spans="1:7" ht="24" customHeight="1" x14ac:dyDescent="0.35">
      <c r="B6" s="40" t="str">
        <f>'[2]naz-o'!B8</f>
        <v>Importazioni</v>
      </c>
      <c r="C6" s="41">
        <f>'[2]naz-o'!D8</f>
        <v>-0.50787581580021834</v>
      </c>
      <c r="D6" s="41">
        <f>'[2]naz-o'!E8</f>
        <v>-12.678136863283317</v>
      </c>
      <c r="E6" s="41">
        <f>'[2]naz-o'!F8</f>
        <v>14.634366956936473</v>
      </c>
      <c r="F6" s="41">
        <f>'[2]naz-o'!G8</f>
        <v>5.0295527595226597</v>
      </c>
      <c r="G6" s="41">
        <f>'[2]naz-o'!H8</f>
        <v>5.0650663631031545</v>
      </c>
    </row>
    <row r="7" spans="1:7" ht="24" customHeight="1" x14ac:dyDescent="0.35">
      <c r="B7" s="36" t="str">
        <f>'[2]naz-o'!B9</f>
        <v>Esportazioni</v>
      </c>
      <c r="C7" s="37">
        <f>'[2]naz-o'!D9</f>
        <v>1.8449233480613669</v>
      </c>
      <c r="D7" s="37">
        <f>'[2]naz-o'!E9</f>
        <v>-14.174687902680184</v>
      </c>
      <c r="E7" s="37">
        <f>'[2]naz-o'!F9</f>
        <v>13.37578699741011</v>
      </c>
      <c r="F7" s="37">
        <f>'[2]naz-o'!G9</f>
        <v>3.4982476548342412</v>
      </c>
      <c r="G7" s="37">
        <f>'[2]naz-o'!H9</f>
        <v>4.5298875892899826</v>
      </c>
    </row>
    <row r="8" spans="1:7" ht="24" customHeight="1" x14ac:dyDescent="0.35">
      <c r="B8" s="40" t="str">
        <f>'[2]naz-o'!B10</f>
        <v>Domanda interna totale</v>
      </c>
      <c r="C8" s="41">
        <f>'[2]naz-o'!D10</f>
        <v>-0.23514033183790195</v>
      </c>
      <c r="D8" s="41">
        <f>'[2]naz-o'!E10</f>
        <v>-8.4977480384024968</v>
      </c>
      <c r="E8" s="41">
        <f>'[2]naz-o'!F10</f>
        <v>6.8254509805222296</v>
      </c>
      <c r="F8" s="41">
        <f>'[2]naz-o'!G10</f>
        <v>2.6919687470668974</v>
      </c>
      <c r="G8" s="41">
        <f>'[2]naz-o'!H10</f>
        <v>2.6838516056971295</v>
      </c>
    </row>
    <row r="9" spans="1:7" ht="24" customHeight="1" x14ac:dyDescent="0.35">
      <c r="B9" s="36" t="str">
        <f>'[2]naz-o'!B11</f>
        <v>Consumi delle famiglie e Isp</v>
      </c>
      <c r="C9" s="37">
        <f>'[2]naz-o'!D11</f>
        <v>0.21711887231916638</v>
      </c>
      <c r="D9" s="37">
        <f>'[2]naz-o'!E11</f>
        <v>-10.589460722580302</v>
      </c>
      <c r="E9" s="37">
        <f>'[2]naz-o'!F11</f>
        <v>5.179972022110757</v>
      </c>
      <c r="F9" s="37">
        <f>'[2]naz-o'!G11</f>
        <v>2.0136018881234063</v>
      </c>
      <c r="G9" s="37">
        <f>'[2]naz-o'!H11</f>
        <v>2.278784968183456</v>
      </c>
    </row>
    <row r="10" spans="1:7" ht="24" customHeight="1" x14ac:dyDescent="0.35">
      <c r="B10" s="40" t="str">
        <f>'[2]naz-o'!B12</f>
        <v>Consumi collettivi</v>
      </c>
      <c r="C10" s="41">
        <f>'[2]naz-o'!D12</f>
        <v>-0.51821800319357125</v>
      </c>
      <c r="D10" s="41">
        <f>'[2]naz-o'!E12</f>
        <v>0.54263027671177522</v>
      </c>
      <c r="E10" s="41">
        <f>'[2]naz-o'!F12</f>
        <v>0.96285619401388356</v>
      </c>
      <c r="F10" s="41">
        <f>'[2]naz-o'!G12</f>
        <v>1.469730070707076</v>
      </c>
      <c r="G10" s="41">
        <f>'[2]naz-o'!H12</f>
        <v>1.7225409900123445E-2</v>
      </c>
    </row>
    <row r="11" spans="1:7" ht="24" customHeight="1" x14ac:dyDescent="0.35">
      <c r="B11" s="36" t="str">
        <f>'[2]naz-o'!B13</f>
        <v>Investimenti fissi lordi</v>
      </c>
      <c r="C11" s="37">
        <f>'[2]naz-o'!D13</f>
        <v>1.2079047857240566</v>
      </c>
      <c r="D11" s="37">
        <f>'[2]naz-o'!E13</f>
        <v>-9.2359864289158207</v>
      </c>
      <c r="E11" s="37">
        <f>'[2]naz-o'!F13</f>
        <v>17.018416750959673</v>
      </c>
      <c r="F11" s="37">
        <f>'[2]naz-o'!G13</f>
        <v>6.0518098890871785</v>
      </c>
      <c r="G11" s="37">
        <f>'[2]naz-o'!H13</f>
        <v>5.615186609474021</v>
      </c>
    </row>
    <row r="12" spans="1:7" ht="24" customHeight="1" x14ac:dyDescent="0.35">
      <c r="B12" s="40" t="str">
        <f>'[2]naz-o'!B14</f>
        <v xml:space="preserve"> - macchine attrezzature e mezzi trasp.</v>
      </c>
      <c r="C12" s="41">
        <f>'[2]naz-o'!D14</f>
        <v>0.28354873067681918</v>
      </c>
      <c r="D12" s="41">
        <f>'[2]naz-o'!E14</f>
        <v>-10.89812880785772</v>
      </c>
      <c r="E12" s="41">
        <f>'[2]naz-o'!F14</f>
        <v>12.469038039209401</v>
      </c>
      <c r="F12" s="41">
        <f>'[2]naz-o'!G14</f>
        <v>3.792726387497658</v>
      </c>
      <c r="G12" s="41">
        <f>'[2]naz-o'!H14</f>
        <v>5.4314734948476717</v>
      </c>
    </row>
    <row r="13" spans="1:7" ht="24" customHeight="1" x14ac:dyDescent="0.35">
      <c r="B13" s="36" t="str">
        <f>'[2]naz-o'!B15</f>
        <v xml:space="preserve"> - costruzioni</v>
      </c>
      <c r="C13" s="37">
        <f>'[2]naz-o'!D15</f>
        <v>2.385822659496184</v>
      </c>
      <c r="D13" s="37">
        <f>'[2]naz-o'!E15</f>
        <v>-7.0265821482554225</v>
      </c>
      <c r="E13" s="37">
        <f>'[2]naz-o'!F15</f>
        <v>22.283111665495682</v>
      </c>
      <c r="F13" s="37">
        <f>'[2]naz-o'!G15</f>
        <v>8.5627104829860698</v>
      </c>
      <c r="G13" s="37">
        <f>'[2]naz-o'!H15</f>
        <v>5.8130810615466322</v>
      </c>
    </row>
    <row r="14" spans="1:7" ht="24" customHeight="1" x14ac:dyDescent="0.35">
      <c r="B14" s="40" t="str">
        <f>'[2]naz-o'!B16</f>
        <v>Occupazione (a)</v>
      </c>
      <c r="C14" s="41">
        <f>'[2]naz-o'!D16</f>
        <v>4.8808239576936252E-2</v>
      </c>
      <c r="D14" s="41">
        <f>'[2]naz-o'!E16</f>
        <v>-10.288646382287626</v>
      </c>
      <c r="E14" s="41">
        <f>'[2]naz-o'!F16</f>
        <v>7.5632289542775011</v>
      </c>
      <c r="F14" s="41">
        <f>'[2]naz-o'!G16</f>
        <v>1.5036827292769894</v>
      </c>
      <c r="G14" s="41">
        <f>'[2]naz-o'!H16</f>
        <v>2.4219826469484174</v>
      </c>
    </row>
    <row r="15" spans="1:7" ht="24" customHeight="1" x14ac:dyDescent="0.35">
      <c r="B15" s="36" t="str">
        <f>'[2]naz-o'!B17</f>
        <v>Disoccupazione (b)</v>
      </c>
      <c r="C15" s="37">
        <f>'[2]naz-o'!D17</f>
        <v>9.864512234484776</v>
      </c>
      <c r="D15" s="37">
        <f>'[2]naz-o'!E17</f>
        <v>9.3285719434138503</v>
      </c>
      <c r="E15" s="37">
        <f>'[2]naz-o'!F17</f>
        <v>9.4938465000000001</v>
      </c>
      <c r="F15" s="37">
        <f>'[2]naz-o'!G17</f>
        <v>9.8930362499999998</v>
      </c>
      <c r="G15" s="37">
        <f>'[2]naz-o'!H17</f>
        <v>9.8650334999999991</v>
      </c>
    </row>
    <row r="16" spans="1:7" ht="24" customHeight="1" x14ac:dyDescent="0.35">
      <c r="B16" s="40" t="str">
        <f>'[2]naz-o'!B18</f>
        <v>Prezzi al consumo</v>
      </c>
      <c r="C16" s="41">
        <f>'[2]naz-o'!D18</f>
        <v>0.61124694376528677</v>
      </c>
      <c r="D16" s="41">
        <f>'[2]naz-o'!E18</f>
        <v>-0.13770757391656785</v>
      </c>
      <c r="E16" s="41">
        <f>'[2]naz-o'!F18</f>
        <v>1.873799480856575</v>
      </c>
      <c r="F16" s="41">
        <f>'[2]naz-o'!G18</f>
        <v>5.0499792897556794</v>
      </c>
      <c r="G16" s="41">
        <f>'[2]naz-o'!H18</f>
        <v>1.8470610947479038</v>
      </c>
    </row>
    <row r="17" spans="2:7" ht="24" customHeight="1" x14ac:dyDescent="0.35">
      <c r="B17" s="36" t="str">
        <f>'[2]naz-o'!B19</f>
        <v>Saldo c. cor. Bil Pag (c)</v>
      </c>
      <c r="C17" s="37">
        <f>'[2]naz-o'!D19</f>
        <v>3.1251508816889952</v>
      </c>
      <c r="D17" s="37">
        <f>'[2]naz-o'!E19</f>
        <v>3.7246320229235463</v>
      </c>
      <c r="E17" s="37">
        <f>'[2]naz-o'!F19</f>
        <v>3.2586411550450163</v>
      </c>
      <c r="F17" s="37">
        <f>'[2]naz-o'!G19</f>
        <v>0.6243659895173449</v>
      </c>
      <c r="G17" s="37">
        <f>'[2]naz-o'!H19</f>
        <v>0.90006887043937955</v>
      </c>
    </row>
    <row r="18" spans="2:7" ht="24" customHeight="1" x14ac:dyDescent="0.35">
      <c r="B18" s="40" t="str">
        <f>'[2]naz-o'!B20</f>
        <v>Avanzo primario (c)</v>
      </c>
      <c r="C18" s="41">
        <f>'[2]naz-o'!D20</f>
        <v>1.8196811786764835</v>
      </c>
      <c r="D18" s="41">
        <f>'[2]naz-o'!E20</f>
        <v>-6.1428667549053824</v>
      </c>
      <c r="E18" s="41">
        <f>'[2]naz-o'!F20</f>
        <v>-3.6259946605281499</v>
      </c>
      <c r="F18" s="41">
        <f>'[2]naz-o'!G20</f>
        <v>-2.4504948672508959</v>
      </c>
      <c r="G18" s="41">
        <f>'[2]naz-o'!H20</f>
        <v>-0.93148565729630128</v>
      </c>
    </row>
    <row r="19" spans="2:7" ht="24" customHeight="1" x14ac:dyDescent="0.35">
      <c r="B19" s="36" t="str">
        <f>'[2]naz-o'!B21</f>
        <v>Indebitamento A. P. (c)</v>
      </c>
      <c r="C19" s="37">
        <f>'[2]naz-o'!D21</f>
        <v>1.5402526045442768</v>
      </c>
      <c r="D19" s="37">
        <f>'[2]naz-o'!E21</f>
        <v>9.6047486072323274</v>
      </c>
      <c r="E19" s="37">
        <f>'[2]naz-o'!F21</f>
        <v>7.1585387296588499</v>
      </c>
      <c r="F19" s="37">
        <f>'[2]naz-o'!G21</f>
        <v>5.829859443380121</v>
      </c>
      <c r="G19" s="37">
        <f>'[2]naz-o'!H21</f>
        <v>4.2220843389861393</v>
      </c>
    </row>
    <row r="20" spans="2:7" ht="24" customHeight="1" x14ac:dyDescent="0.35">
      <c r="B20" s="40" t="str">
        <f>'[2]naz-o'!B22</f>
        <v>Debito A. Pubbliche (c)</v>
      </c>
      <c r="C20" s="41">
        <f>'[2]naz-o'!D22</f>
        <v>134.13871907905113</v>
      </c>
      <c r="D20" s="41">
        <f>'[2]naz-o'!E22</f>
        <v>155.31267296362128</v>
      </c>
      <c r="E20" s="41">
        <f>'[2]naz-o'!F22</f>
        <v>150.36876431252978</v>
      </c>
      <c r="F20" s="41">
        <f>'[2]naz-o'!G22</f>
        <v>148.96338463326262</v>
      </c>
      <c r="G20" s="41">
        <f>'[2]naz-o'!H22</f>
        <v>146.84838809234415</v>
      </c>
    </row>
    <row r="21" spans="2:7" ht="3.9" customHeight="1" thickBot="1" x14ac:dyDescent="0.25">
      <c r="B21" s="58"/>
      <c r="C21" s="58"/>
      <c r="D21" s="58"/>
      <c r="E21" s="58"/>
      <c r="F21" s="58"/>
      <c r="G21" s="58"/>
    </row>
    <row r="22" spans="2:7" ht="7.95" customHeight="1" x14ac:dyDescent="0.2"/>
    <row r="23" spans="2:7" x14ac:dyDescent="0.2">
      <c r="B23" s="59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F29" sqref="F29"/>
    </sheetView>
  </sheetViews>
  <sheetFormatPr defaultColWidth="1.85546875" defaultRowHeight="8.1" customHeight="1" x14ac:dyDescent="0.2"/>
  <sheetData>
    <row r="1" spans="1:1" ht="22.95" x14ac:dyDescent="0.4">
      <c r="A1" s="34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5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>
      <selection activeCell="F29" sqref="F29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42">
        <f>[1]erdb!$A$21</f>
        <v>2020</v>
      </c>
      <c r="C5" s="42">
        <f>[1]erdb!$A$22</f>
        <v>2021</v>
      </c>
      <c r="D5" s="42">
        <f>[1]erdb!$A$23</f>
        <v>2022</v>
      </c>
      <c r="E5" s="42">
        <f>[1]erdb!$A$24</f>
        <v>2023</v>
      </c>
      <c r="F5" s="42"/>
      <c r="G5" s="42">
        <f>[1]itdb!$A$21</f>
        <v>2020</v>
      </c>
      <c r="H5" s="42">
        <f>[1]itdb!$A$22</f>
        <v>2021</v>
      </c>
      <c r="I5" s="42">
        <f>[1]itdb!$A$23</f>
        <v>2022</v>
      </c>
      <c r="J5" s="42">
        <f>[1]itdb!$A$24</f>
        <v>2023</v>
      </c>
    </row>
    <row r="6" spans="1:10" ht="27" customHeight="1" x14ac:dyDescent="0.35">
      <c r="A6" s="40" t="s">
        <v>26</v>
      </c>
      <c r="B6" s="41">
        <f>[1]erdb!$C$21</f>
        <v>-9.3260019705686084</v>
      </c>
      <c r="C6" s="41">
        <f>[1]erdb!$C$22</f>
        <v>7.2780463148543362</v>
      </c>
      <c r="D6" s="41">
        <f>[1]erdb!$C$23</f>
        <v>2.3820090958338147</v>
      </c>
      <c r="E6" s="41">
        <f>[1]erdb!$C$24</f>
        <v>2.7473660670530364</v>
      </c>
      <c r="F6" s="41"/>
      <c r="G6" s="41">
        <f>[1]itdb!$C$21</f>
        <v>-9.0256689277567794</v>
      </c>
      <c r="H6" s="41">
        <f>[1]itdb!$C$22</f>
        <v>6.6437901896619245</v>
      </c>
      <c r="I6" s="41">
        <f>[1]itdb!$C$23</f>
        <v>2.2492564774268864</v>
      </c>
      <c r="J6" s="41">
        <f>[1]itdb!$C$24</f>
        <v>2.5477475805607108</v>
      </c>
    </row>
    <row r="7" spans="1:10" ht="27" customHeight="1" x14ac:dyDescent="0.35">
      <c r="A7" s="36" t="s">
        <v>25</v>
      </c>
      <c r="B7" s="37">
        <f>[1]erdb!$F$21</f>
        <v>-9.4624445039629297</v>
      </c>
      <c r="C7" s="37">
        <f>[1]erdb!$F$22</f>
        <v>7.6413777682612816</v>
      </c>
      <c r="D7" s="37">
        <f>[1]erdb!$F$23</f>
        <v>3.1005615138387732</v>
      </c>
      <c r="E7" s="37">
        <f>[1]erdb!$F$24</f>
        <v>3.0491528163919979</v>
      </c>
      <c r="F7" s="37"/>
      <c r="G7" s="37">
        <f>[1]itdb!$F$21</f>
        <v>-8.8196488456846573</v>
      </c>
      <c r="H7" s="37">
        <f>[1]itdb!$F$22</f>
        <v>6.5240691981578225</v>
      </c>
      <c r="I7" s="37">
        <f>[1]itdb!$F$23</f>
        <v>2.7802199692341878</v>
      </c>
      <c r="J7" s="37">
        <f>[1]itdb!$F$24</f>
        <v>2.7288055519797183</v>
      </c>
    </row>
    <row r="8" spans="1:10" ht="27" customHeight="1" x14ac:dyDescent="0.35">
      <c r="A8" s="40" t="s">
        <v>55</v>
      </c>
      <c r="B8" s="41">
        <f>[1]erdb!$J$21</f>
        <v>-11.997708727418054</v>
      </c>
      <c r="C8" s="41">
        <f>[1]erdb!$J$22</f>
        <v>5.5283875456586529</v>
      </c>
      <c r="D8" s="41">
        <f>[1]erdb!$J$23</f>
        <v>2.2402433360276142</v>
      </c>
      <c r="E8" s="41">
        <f>[1]erdb!$J$24</f>
        <v>2.7771951200393552</v>
      </c>
      <c r="F8" s="41"/>
      <c r="G8" s="41">
        <f>[1]itdb!$J$21</f>
        <v>-11.462173680626165</v>
      </c>
      <c r="H8" s="41">
        <f>[1]itdb!$J$22</f>
        <v>5.3613033710263602</v>
      </c>
      <c r="I8" s="41">
        <f>[1]itdb!$J$23</f>
        <v>2.0733977345922971</v>
      </c>
      <c r="J8" s="41">
        <f>[1]itdb!$J$24</f>
        <v>2.6045358201239432</v>
      </c>
    </row>
    <row r="9" spans="1:10" ht="27" customHeight="1" x14ac:dyDescent="0.35">
      <c r="A9" s="36" t="s">
        <v>56</v>
      </c>
      <c r="B9" s="37">
        <f>[1]erdb!$L$21</f>
        <v>9.9750252084751523E-3</v>
      </c>
      <c r="C9" s="37">
        <f>[1]erdb!$L$22</f>
        <v>0.85119307249812426</v>
      </c>
      <c r="D9" s="37">
        <f>[1]erdb!$L$23</f>
        <v>1.5453502202185776</v>
      </c>
      <c r="E9" s="37">
        <f>[1]erdb!$L$24</f>
        <v>1.8489410177346954E-2</v>
      </c>
      <c r="F9" s="37"/>
      <c r="G9" s="37">
        <f>[1]itdb!$L$21</f>
        <v>1.2560962794561092E-3</v>
      </c>
      <c r="H9" s="37">
        <f>[1]itdb!$L$22</f>
        <v>0.67583258223802289</v>
      </c>
      <c r="I9" s="37">
        <f>[1]itdb!$L$23</f>
        <v>1.5775275556358936</v>
      </c>
      <c r="J9" s="37">
        <f>[1]itdb!$L$24</f>
        <v>4.02780655302859E-2</v>
      </c>
    </row>
    <row r="10" spans="1:10" ht="27" customHeight="1" x14ac:dyDescent="0.35">
      <c r="A10" s="40" t="s">
        <v>30</v>
      </c>
      <c r="B10" s="41">
        <f>[1]erdb!$K$21</f>
        <v>-9.1210982006714847</v>
      </c>
      <c r="C10" s="41">
        <f>[1]erdb!$K$22</f>
        <v>19.773202892013209</v>
      </c>
      <c r="D10" s="41">
        <f>[1]erdb!$K$23</f>
        <v>6.4805021962027087</v>
      </c>
      <c r="E10" s="41">
        <f>[1]erdb!$K$24</f>
        <v>5.8324209559221574</v>
      </c>
      <c r="F10" s="41"/>
      <c r="G10" s="41">
        <f>[1]itdb!$K$21</f>
        <v>-9.0831933645563971</v>
      </c>
      <c r="H10" s="41">
        <f>[1]itdb!$K$22</f>
        <v>17.027156255746956</v>
      </c>
      <c r="I10" s="41">
        <f>[1]itdb!$K$23</f>
        <v>6.0518098890871785</v>
      </c>
      <c r="J10" s="41">
        <f>[1]itdb!$K$24</f>
        <v>5.615186609474021</v>
      </c>
    </row>
    <row r="11" spans="1:10" ht="27" customHeight="1" x14ac:dyDescent="0.35">
      <c r="A11" s="36" t="s">
        <v>57</v>
      </c>
      <c r="B11" s="37">
        <f>[1]erdb!$H$21</f>
        <v>-4.0051643920081421</v>
      </c>
      <c r="C11" s="37">
        <f>[1]erdb!$H$22</f>
        <v>13.783463221503123</v>
      </c>
      <c r="D11" s="37">
        <f>[1]erdb!$H$23</f>
        <v>4.4881269748929364</v>
      </c>
      <c r="E11" s="37">
        <f>[1]erdb!$H$24</f>
        <v>4.2509321772370434</v>
      </c>
      <c r="F11" s="37"/>
      <c r="G11" s="37">
        <f>[1]itdb!$H$21</f>
        <v>-7.2163597961650954</v>
      </c>
      <c r="H11" s="37">
        <f>[1]itdb!$H$22</f>
        <v>12.16545746260087</v>
      </c>
      <c r="I11" s="37">
        <f>[1]itdb!$H$23</f>
        <v>4.8549028679525819</v>
      </c>
      <c r="J11" s="37">
        <f>[1]itdb!$H$24</f>
        <v>4.5936644627494028</v>
      </c>
    </row>
    <row r="12" spans="1:10" ht="27" customHeight="1" x14ac:dyDescent="0.35">
      <c r="A12" s="40" t="s">
        <v>58</v>
      </c>
      <c r="B12" s="41">
        <f>[1]erdb!$I$21</f>
        <v>-6.5554504765741655</v>
      </c>
      <c r="C12" s="41">
        <f>[1]erdb!$I$22</f>
        <v>11.478687939150078</v>
      </c>
      <c r="D12" s="41">
        <f>[1]erdb!$I$23</f>
        <v>3.4149424846398047</v>
      </c>
      <c r="E12" s="41">
        <f>[1]erdb!$I$24</f>
        <v>3.4675122294919758</v>
      </c>
      <c r="F12" s="41"/>
      <c r="G12" s="41">
        <f>[1]itdb!$I$21</f>
        <v>-8.7198490824693771</v>
      </c>
      <c r="H12" s="41">
        <f>[1]itdb!$I$22</f>
        <v>12.336458112520976</v>
      </c>
      <c r="I12" s="41">
        <f>[1]itdb!$I$23</f>
        <v>3.28163697440087</v>
      </c>
      <c r="J12" s="41">
        <f>[1]itdb!$I$24</f>
        <v>3.3533936987053981</v>
      </c>
    </row>
    <row r="13" spans="1:10" ht="27" customHeight="1" x14ac:dyDescent="0.35">
      <c r="A13" s="60" t="s">
        <v>48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27" customHeight="1" x14ac:dyDescent="0.35">
      <c r="A14" s="40" t="s">
        <v>63</v>
      </c>
      <c r="B14" s="41">
        <f>[1]erdb!$R$21</f>
        <v>-3.5284732449680889</v>
      </c>
      <c r="C14" s="41">
        <f>[1]erdb!$R$22</f>
        <v>-2.3634527781036252</v>
      </c>
      <c r="D14" s="41">
        <f>[1]erdb!$R$23</f>
        <v>4.8913510375347968E-2</v>
      </c>
      <c r="E14" s="41">
        <f>[1]erdb!$R$24</f>
        <v>0.64765497381451542</v>
      </c>
      <c r="F14" s="41"/>
      <c r="G14" s="41">
        <f>[1]itdb!$R$21</f>
        <v>-4.7383271138618399</v>
      </c>
      <c r="H14" s="41">
        <f>[1]itdb!$R$22</f>
        <v>-0.78664424571326386</v>
      </c>
      <c r="I14" s="41">
        <f>[1]itdb!$R$23</f>
        <v>-0.73097566142998893</v>
      </c>
      <c r="J14" s="41">
        <f>[1]itdb!$R$24</f>
        <v>1.1229160323930953</v>
      </c>
    </row>
    <row r="15" spans="1:10" ht="27" customHeight="1" x14ac:dyDescent="0.35">
      <c r="A15" s="36" t="s">
        <v>64</v>
      </c>
      <c r="B15" s="37">
        <f>[1]erdb!$S$21</f>
        <v>-11.219079692055335</v>
      </c>
      <c r="C15" s="37">
        <f>[1]erdb!$S$22</f>
        <v>11.859477762842751</v>
      </c>
      <c r="D15" s="37">
        <f>[1]erdb!$S$23</f>
        <v>-1.7091213338704669E-2</v>
      </c>
      <c r="E15" s="37">
        <f>[1]erdb!$S$24</f>
        <v>2.6772507304448467</v>
      </c>
      <c r="F15" s="37"/>
      <c r="G15" s="37">
        <f>[1]itdb!$S$21</f>
        <v>-11.150132241309919</v>
      </c>
      <c r="H15" s="37">
        <f>[1]itdb!$S$22</f>
        <v>11.868942435869002</v>
      </c>
      <c r="I15" s="37">
        <f>[1]itdb!$S$23</f>
        <v>-0.60110155841757162</v>
      </c>
      <c r="J15" s="37">
        <f>[1]itdb!$S$24</f>
        <v>2.4041241256944845</v>
      </c>
    </row>
    <row r="16" spans="1:10" ht="27" customHeight="1" x14ac:dyDescent="0.35">
      <c r="A16" s="40" t="s">
        <v>65</v>
      </c>
      <c r="B16" s="41">
        <f>[1]erdb!$T$21</f>
        <v>-5.0235983981693373</v>
      </c>
      <c r="C16" s="41">
        <f>[1]erdb!$T$22</f>
        <v>22.055725108968339</v>
      </c>
      <c r="D16" s="41">
        <f>[1]erdb!$T$23</f>
        <v>8.635256744103593</v>
      </c>
      <c r="E16" s="41">
        <f>[1]erdb!$T$24</f>
        <v>5.8526597732193153</v>
      </c>
      <c r="F16" s="41"/>
      <c r="G16" s="41">
        <f>[1]itdb!$T$21</f>
        <v>-6.3447614241791239</v>
      </c>
      <c r="H16" s="41">
        <f>[1]itdb!$T$22</f>
        <v>21.269494204013117</v>
      </c>
      <c r="I16" s="41">
        <f>[1]itdb!$T$23</f>
        <v>8.5556619828572877</v>
      </c>
      <c r="J16" s="41">
        <f>[1]itdb!$T$24</f>
        <v>5.8139636233557335</v>
      </c>
    </row>
    <row r="17" spans="1:10" ht="27" customHeight="1" x14ac:dyDescent="0.35">
      <c r="A17" s="36" t="s">
        <v>66</v>
      </c>
      <c r="B17" s="37">
        <f>[1]erdb!$U$21</f>
        <v>-8.6759216703678135</v>
      </c>
      <c r="C17" s="37">
        <f>[1]erdb!$U$22</f>
        <v>4.7179348973394486</v>
      </c>
      <c r="D17" s="37">
        <f>[1]erdb!$U$23</f>
        <v>3.0141419633628042</v>
      </c>
      <c r="E17" s="37">
        <f>[1]erdb!$U$24</f>
        <v>2.5119252863022856</v>
      </c>
      <c r="F17" s="37"/>
      <c r="G17" s="37">
        <f>[1]itdb!$U$21</f>
        <v>-8.4895667734943618</v>
      </c>
      <c r="H17" s="37">
        <f>[1]itdb!$U$22</f>
        <v>4.492210882210923</v>
      </c>
      <c r="I17" s="37">
        <f>[1]itdb!$U$23</f>
        <v>2.6342299552108095</v>
      </c>
      <c r="J17" s="37">
        <f>[1]itdb!$U$24</f>
        <v>2.2925356163194355</v>
      </c>
    </row>
    <row r="18" spans="1:10" ht="27" customHeight="1" x14ac:dyDescent="0.35">
      <c r="A18" s="40" t="s">
        <v>67</v>
      </c>
      <c r="B18" s="41">
        <f>[1]erdb!$V$21</f>
        <v>-9.1111552006348902</v>
      </c>
      <c r="C18" s="41">
        <f>[1]erdb!$V$22</f>
        <v>7.1800014393903933</v>
      </c>
      <c r="D18" s="41">
        <f>[1]erdb!$V$23</f>
        <v>2.3560887808914632</v>
      </c>
      <c r="E18" s="41">
        <f>[1]erdb!$V$24</f>
        <v>2.684126406822096</v>
      </c>
      <c r="F18" s="41"/>
      <c r="G18" s="41">
        <f>[1]itdb!$V$21</f>
        <v>-8.8412942073394341</v>
      </c>
      <c r="H18" s="41">
        <f>[1]itdb!$V$22</f>
        <v>6.5504708927822453</v>
      </c>
      <c r="I18" s="41">
        <f>[1]itdb!$V$23</f>
        <v>2.2065668718830755</v>
      </c>
      <c r="J18" s="41">
        <f>[1]itdb!$V$24</f>
        <v>2.4826716644361424</v>
      </c>
    </row>
    <row r="19" spans="1:10" ht="3.9" customHeight="1" thickBot="1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</row>
    <row r="20" spans="1:10" ht="3" customHeight="1" x14ac:dyDescent="0.2"/>
    <row r="21" spans="1:10" ht="15" customHeight="1" x14ac:dyDescent="0.2">
      <c r="A21" s="7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>
      <selection activeCell="F29" sqref="F29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42">
        <f>[1]erdb!$A$21</f>
        <v>2020</v>
      </c>
      <c r="C5" s="42">
        <f>[1]erdb!$A$22</f>
        <v>2021</v>
      </c>
      <c r="D5" s="42">
        <f>[1]erdb!$A$23</f>
        <v>2022</v>
      </c>
      <c r="E5" s="42">
        <f>[1]erdb!$A$24</f>
        <v>2023</v>
      </c>
      <c r="F5" s="42"/>
      <c r="G5" s="42">
        <f>[1]itdb!$A$21</f>
        <v>2020</v>
      </c>
      <c r="H5" s="42">
        <f>[1]itdb!$A$22</f>
        <v>2021</v>
      </c>
      <c r="I5" s="42">
        <f>[1]itdb!$A$23</f>
        <v>2022</v>
      </c>
      <c r="J5" s="42">
        <f>[1]itdb!$A$24</f>
        <v>2023</v>
      </c>
    </row>
    <row r="6" spans="1:10" ht="22.95" customHeight="1" x14ac:dyDescent="0.35">
      <c r="A6" s="60" t="s">
        <v>16</v>
      </c>
      <c r="B6" s="61"/>
      <c r="C6" s="61"/>
      <c r="D6" s="61"/>
      <c r="E6" s="61"/>
      <c r="F6" s="62"/>
      <c r="G6" s="61"/>
      <c r="H6" s="61"/>
      <c r="I6" s="61"/>
      <c r="J6" s="61"/>
    </row>
    <row r="7" spans="1:10" ht="22.95" customHeight="1" x14ac:dyDescent="0.35">
      <c r="A7" s="40" t="s">
        <v>63</v>
      </c>
      <c r="B7" s="41">
        <f>[1]erdb!$AJ$21</f>
        <v>0.7583686021152003</v>
      </c>
      <c r="C7" s="41">
        <f>[1]erdb!$AJ$22</f>
        <v>-2.890504217013401</v>
      </c>
      <c r="D7" s="41">
        <f>[1]erdb!$AJ$23</f>
        <v>-6.5142647775760292</v>
      </c>
      <c r="E7" s="41">
        <f>[1]erdb!$AJ$24</f>
        <v>-0.96328888669796608</v>
      </c>
      <c r="F7" s="63"/>
      <c r="G7" s="41">
        <f>[1]itdb!$AJ$21</f>
        <v>-2.0432692307692291</v>
      </c>
      <c r="H7" s="41">
        <f>[1]itdb!$AJ$22</f>
        <v>2.9693251533742249</v>
      </c>
      <c r="I7" s="41">
        <f>[1]itdb!$AJ$23</f>
        <v>-5.2406557832856642</v>
      </c>
      <c r="J7" s="41">
        <f>[1]itdb!$AJ$24</f>
        <v>0.42369175422534155</v>
      </c>
    </row>
    <row r="8" spans="1:10" ht="22.95" customHeight="1" x14ac:dyDescent="0.35">
      <c r="A8" s="36" t="s">
        <v>64</v>
      </c>
      <c r="B8" s="37">
        <f>[1]erdb!$AK$21</f>
        <v>-11.574181146128193</v>
      </c>
      <c r="C8" s="37">
        <f>[1]erdb!$AK$22</f>
        <v>12.015910564683697</v>
      </c>
      <c r="D8" s="37">
        <f>[1]erdb!$AK$23</f>
        <v>0.17382102883733985</v>
      </c>
      <c r="E8" s="37">
        <f>[1]erdb!$AK$24</f>
        <v>1.782928181193788</v>
      </c>
      <c r="F8" s="62"/>
      <c r="G8" s="37">
        <f>[1]itdb!$AK$21</f>
        <v>-10.747825161616431</v>
      </c>
      <c r="H8" s="37">
        <f>[1]itdb!$AK$22</f>
        <v>10.402694566156967</v>
      </c>
      <c r="I8" s="37">
        <f>[1]itdb!$AK$23</f>
        <v>-0.36564261080253013</v>
      </c>
      <c r="J8" s="37">
        <f>[1]itdb!$AK$24</f>
        <v>1.3687969260901545</v>
      </c>
    </row>
    <row r="9" spans="1:10" ht="22.95" customHeight="1" x14ac:dyDescent="0.35">
      <c r="A9" s="40" t="s">
        <v>65</v>
      </c>
      <c r="B9" s="41">
        <f>[1]erdb!$AL$21</f>
        <v>-7.520598370329945</v>
      </c>
      <c r="C9" s="41">
        <f>[1]erdb!$AL$22</f>
        <v>21.415159883424973</v>
      </c>
      <c r="D9" s="41">
        <f>[1]erdb!$AL$23</f>
        <v>1.2542059437407493</v>
      </c>
      <c r="E9" s="41">
        <f>[1]erdb!$AL$24</f>
        <v>2.6504230396485973</v>
      </c>
      <c r="F9" s="63"/>
      <c r="G9" s="41">
        <f>[1]itdb!$AL$21</f>
        <v>-8.7836931741987367</v>
      </c>
      <c r="H9" s="41">
        <f>[1]itdb!$AL$22</f>
        <v>18.920905615995288</v>
      </c>
      <c r="I9" s="41">
        <f>[1]itdb!$AL$23</f>
        <v>0.88988116394430605</v>
      </c>
      <c r="J9" s="41">
        <f>[1]itdb!$AL$24</f>
        <v>2.3104683054785413</v>
      </c>
    </row>
    <row r="10" spans="1:10" ht="22.95" customHeight="1" x14ac:dyDescent="0.35">
      <c r="A10" s="36" t="s">
        <v>66</v>
      </c>
      <c r="B10" s="37">
        <f>[1]erdb!$AM$21</f>
        <v>-11.132905421098382</v>
      </c>
      <c r="C10" s="37">
        <f>[1]erdb!$AM$22</f>
        <v>5.9176249929064229</v>
      </c>
      <c r="D10" s="37">
        <f>[1]erdb!$AM$23</f>
        <v>2.7006156830383654</v>
      </c>
      <c r="E10" s="37">
        <f>[1]erdb!$AM$24</f>
        <v>2.980359426243484</v>
      </c>
      <c r="F10" s="62"/>
      <c r="G10" s="37">
        <f>[1]itdb!$AM$21</f>
        <v>-10.901720667857241</v>
      </c>
      <c r="H10" s="37">
        <f>[1]itdb!$AM$22</f>
        <v>6.3300160350225232</v>
      </c>
      <c r="I10" s="37">
        <f>[1]itdb!$AM$23</f>
        <v>2.4855374064576496</v>
      </c>
      <c r="J10" s="37">
        <f>[1]itdb!$AM$24</f>
        <v>2.7987496797210021</v>
      </c>
    </row>
    <row r="11" spans="1:10" ht="22.95" customHeight="1" x14ac:dyDescent="0.35">
      <c r="A11" s="40" t="s">
        <v>67</v>
      </c>
      <c r="B11" s="41">
        <f>[1]erdb!$AN$21</f>
        <v>-10.499858893136393</v>
      </c>
      <c r="C11" s="41">
        <f>[1]erdb!$AN$22</f>
        <v>7.6513800638080331</v>
      </c>
      <c r="D11" s="41">
        <f>[1]erdb!$AN$23</f>
        <v>1.6567734834435743</v>
      </c>
      <c r="E11" s="41">
        <f>[1]erdb!$AN$24</f>
        <v>2.5459394126598145</v>
      </c>
      <c r="F11" s="63"/>
      <c r="G11" s="41">
        <f>[1]itdb!$AN$21</f>
        <v>-10.288853534851338</v>
      </c>
      <c r="H11" s="41">
        <f>[1]itdb!$AN$22</f>
        <v>7.5623227760998279</v>
      </c>
      <c r="I11" s="41">
        <f>[1]itdb!$AN$23</f>
        <v>1.5037088673150345</v>
      </c>
      <c r="J11" s="41">
        <f>[1]itdb!$AN$24</f>
        <v>2.4219889205443934</v>
      </c>
    </row>
    <row r="12" spans="1:10" ht="22.95" customHeight="1" x14ac:dyDescent="0.35">
      <c r="A12" s="60" t="s">
        <v>49</v>
      </c>
      <c r="B12" s="37"/>
      <c r="C12" s="37"/>
      <c r="D12" s="37"/>
      <c r="E12" s="37"/>
      <c r="F12" s="36"/>
      <c r="G12" s="37"/>
      <c r="H12" s="37"/>
      <c r="I12" s="37"/>
      <c r="J12" s="37"/>
    </row>
    <row r="13" spans="1:10" ht="22.95" customHeight="1" x14ac:dyDescent="0.35">
      <c r="A13" s="40" t="s">
        <v>38</v>
      </c>
      <c r="B13" s="41">
        <f>[1]erdb!$AC$21</f>
        <v>-2.5927213075537026</v>
      </c>
      <c r="C13" s="41">
        <f>[1]erdb!$AC$22</f>
        <v>0.15858250934261964</v>
      </c>
      <c r="D13" s="41">
        <f>[1]erdb!$AC$23</f>
        <v>0.93621575123763456</v>
      </c>
      <c r="E13" s="41">
        <f>[1]erdb!$AC$24</f>
        <v>1.0550459538439583</v>
      </c>
      <c r="F13" s="40"/>
      <c r="G13" s="41">
        <f>[1]itdb!$AC$21</f>
        <v>-3.7555009798959205</v>
      </c>
      <c r="H13" s="41">
        <f>[1]itdb!$AC$22</f>
        <v>0.95039955359572659</v>
      </c>
      <c r="I13" s="41">
        <f>[1]itdb!$AC$23</f>
        <v>1.0693629730399445</v>
      </c>
      <c r="J13" s="41">
        <f>[1]itdb!$AC$24</f>
        <v>1.1118687043399023</v>
      </c>
    </row>
    <row r="14" spans="1:10" ht="22.95" customHeight="1" x14ac:dyDescent="0.35">
      <c r="A14" s="36" t="s">
        <v>37</v>
      </c>
      <c r="B14" s="37">
        <f>[1]erdb!$AB$21</f>
        <v>-2.9503650521319869</v>
      </c>
      <c r="C14" s="37">
        <f>[1]erdb!$AB$22</f>
        <v>0.62074146952511011</v>
      </c>
      <c r="D14" s="37">
        <f>[1]erdb!$AB$23</f>
        <v>0.77552115999302007</v>
      </c>
      <c r="E14" s="37">
        <f>[1]erdb!$AB$24</f>
        <v>1.275450762086705</v>
      </c>
      <c r="F14" s="36"/>
      <c r="G14" s="37">
        <f>[1]itdb!$AB$21</f>
        <v>-3.1335618550109801</v>
      </c>
      <c r="H14" s="37">
        <f>[1]itdb!$AB$22</f>
        <v>0.75361205918671459</v>
      </c>
      <c r="I14" s="37">
        <f>[1]itdb!$AB$23</f>
        <v>0.6237088673150426</v>
      </c>
      <c r="J14" s="37">
        <f>[1]itdb!$AB$24</f>
        <v>1.1519889205444001</v>
      </c>
    </row>
    <row r="15" spans="1:10" ht="22.95" customHeight="1" x14ac:dyDescent="0.35">
      <c r="A15" s="40" t="s">
        <v>59</v>
      </c>
      <c r="B15" s="41">
        <f>[1]erdb!$AO$21</f>
        <v>72.453171462682093</v>
      </c>
      <c r="C15" s="41">
        <f>[1]erdb!$AO$22</f>
        <v>72.40805618552838</v>
      </c>
      <c r="D15" s="41">
        <f>[1]erdb!$AO$23</f>
        <v>73.039325407885443</v>
      </c>
      <c r="E15" s="41">
        <f>[1]erdb!$AO$24</f>
        <v>73.753303554980974</v>
      </c>
      <c r="F15" s="40"/>
      <c r="G15" s="41">
        <f>[1]itdb!$AO$21</f>
        <v>63.377973137534823</v>
      </c>
      <c r="H15" s="41">
        <f>[1]itdb!$AO$22</f>
        <v>64.342459067242345</v>
      </c>
      <c r="I15" s="41">
        <f>[1]itdb!$AO$23</f>
        <v>65.293622104524971</v>
      </c>
      <c r="J15" s="41">
        <f>[1]itdb!$AO$24</f>
        <v>66.293029819166435</v>
      </c>
    </row>
    <row r="16" spans="1:10" ht="22.95" customHeight="1" x14ac:dyDescent="0.35">
      <c r="A16" s="36" t="s">
        <v>60</v>
      </c>
      <c r="B16" s="37">
        <f>[1]erdb!$AP$21</f>
        <v>68.201310315481066</v>
      </c>
      <c r="C16" s="37">
        <f>[1]erdb!$AP$22</f>
        <v>68.473346045974296</v>
      </c>
      <c r="D16" s="37">
        <f>[1]erdb!$AP$23</f>
        <v>68.960348841202162</v>
      </c>
      <c r="E16" s="37">
        <f>[1]erdb!$AP$24</f>
        <v>69.786329275893848</v>
      </c>
      <c r="F16" s="36"/>
      <c r="G16" s="37">
        <f>[1]itdb!$AP$21</f>
        <v>57.470792638959665</v>
      </c>
      <c r="H16" s="37">
        <f>[1]itdb!$AP$22</f>
        <v>58.23164762589181</v>
      </c>
      <c r="I16" s="37">
        <f>[1]itdb!$AP$23</f>
        <v>58.831913939602686</v>
      </c>
      <c r="J16" s="37">
        <f>[1]itdb!$AP$24</f>
        <v>59.756117667840847</v>
      </c>
    </row>
    <row r="17" spans="1:10" ht="22.95" customHeight="1" x14ac:dyDescent="0.35">
      <c r="A17" s="40" t="s">
        <v>42</v>
      </c>
      <c r="B17" s="41">
        <f>[1]erdb!$AQ$21</f>
        <v>5.868426545539152</v>
      </c>
      <c r="C17" s="41">
        <f>[1]erdb!$AQ$22</f>
        <v>5.4340778455263656</v>
      </c>
      <c r="D17" s="41">
        <f>[1]erdb!$AQ$23</f>
        <v>5.5846306683480291</v>
      </c>
      <c r="E17" s="41">
        <f>[1]erdb!$AQ$24</f>
        <v>5.3787072414049213</v>
      </c>
      <c r="F17" s="40"/>
      <c r="G17" s="41">
        <f>[1]itdb!$AQ$21</f>
        <v>9.3205576103801153</v>
      </c>
      <c r="H17" s="41">
        <f>[1]itdb!$AQ$22</f>
        <v>9.4973234314285513</v>
      </c>
      <c r="I17" s="41">
        <f>[1]itdb!$AQ$23</f>
        <v>9.8963849096594494</v>
      </c>
      <c r="J17" s="41">
        <f>[1]itdb!$AQ$24</f>
        <v>9.8606326625241341</v>
      </c>
    </row>
    <row r="18" spans="1:10" ht="22.95" customHeight="1" x14ac:dyDescent="0.35">
      <c r="A18" s="60" t="s">
        <v>18</v>
      </c>
      <c r="B18" s="37"/>
      <c r="C18" s="37"/>
      <c r="D18" s="37"/>
      <c r="E18" s="37"/>
      <c r="F18" s="36"/>
      <c r="G18" s="37"/>
      <c r="H18" s="37"/>
      <c r="I18" s="37"/>
      <c r="J18" s="37"/>
    </row>
    <row r="19" spans="1:10" ht="22.95" customHeight="1" x14ac:dyDescent="0.35">
      <c r="A19" s="40" t="s">
        <v>105</v>
      </c>
      <c r="B19" s="41">
        <f>[1]erdb!$AR$21</f>
        <v>-3.7243872964437763</v>
      </c>
      <c r="C19" s="41">
        <f>[1]erdb!$AR$22</f>
        <v>4.7458249416444387</v>
      </c>
      <c r="D19" s="41">
        <f>[1]erdb!$AR$23</f>
        <v>3.8321367582917487</v>
      </c>
      <c r="E19" s="41">
        <f>[1]erdb!$AR$24</f>
        <v>4.0753015886423993</v>
      </c>
      <c r="F19" s="40"/>
      <c r="G19" s="41">
        <f>[1]itdb!$AR$21</f>
        <v>-2.6119963799355661</v>
      </c>
      <c r="H19" s="41">
        <f>[1]itdb!$AR$22</f>
        <v>3.6899351659981816</v>
      </c>
      <c r="I19" s="41">
        <f>[1]itdb!$AR$23</f>
        <v>3.5732111905629527</v>
      </c>
      <c r="J19" s="41">
        <f>[1]itdb!$AR$24</f>
        <v>3.8323917318547451</v>
      </c>
    </row>
    <row r="20" spans="1:10" ht="22.95" customHeight="1" x14ac:dyDescent="0.35">
      <c r="A20" s="36" t="s">
        <v>61</v>
      </c>
      <c r="B20" s="37">
        <f>[1]erdb!$AW$21</f>
        <v>120.18018583421438</v>
      </c>
      <c r="C20" s="37">
        <f>[1]erdb!$AW$22</f>
        <v>121.06460464687744</v>
      </c>
      <c r="D20" s="37">
        <f>[1]erdb!$AW$23</f>
        <v>121.37324632717336</v>
      </c>
      <c r="E20" s="37">
        <f>[1]erdb!$AW$24</f>
        <v>121.32258053131564</v>
      </c>
      <c r="F20" s="36"/>
      <c r="G20" s="37">
        <f>[1]itdb!$AS$21</f>
        <v>23.842124941497651</v>
      </c>
      <c r="H20" s="37">
        <f>[1]itdb!$AS$22</f>
        <v>25.545371237285345</v>
      </c>
      <c r="I20" s="37">
        <f>[1]itdb!$AS$23</f>
        <v>26.201259232995554</v>
      </c>
      <c r="J20" s="37">
        <f>[1]itdb!$AS$24</f>
        <v>26.924521036833532</v>
      </c>
    </row>
    <row r="21" spans="1:10" ht="3.9" customHeight="1" thickBot="1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spans="1:10" ht="3" customHeight="1" x14ac:dyDescent="0.2"/>
    <row r="23" spans="1:10" ht="12" customHeight="1" x14ac:dyDescent="0.2">
      <c r="A23" s="59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2022-04-27T15:23:00Z</cp:lastPrinted>
  <dcterms:created xsi:type="dcterms:W3CDTF">2015-09-18T10:22:16Z</dcterms:created>
  <dcterms:modified xsi:type="dcterms:W3CDTF">2022-04-27T15:23:09Z</dcterms:modified>
</cp:coreProperties>
</file>