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NUO0" sheetId="1" r:id="rId1"/>
  </sheets>
  <definedNames>
    <definedName name="_Regression_Int" localSheetId="0" hidden="1">1</definedName>
    <definedName name="CAV97">'MACCNUO0'!$W$5:$W$127</definedName>
    <definedName name="ERC02">'MACCNUO0'!$W$5:$W$127</definedName>
    <definedName name="ERN02">'MACCNUO0'!$K$5:$K$127</definedName>
    <definedName name="NUM97">'MACCNUO0'!$K$5:$K$127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<sst xmlns="http://schemas.openxmlformats.org/spreadsheetml/2006/main" count="288" uniqueCount="136">
  <si>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</si>
  <si>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</si>
  <si>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</si>
  <si>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</si>
  <si>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</si>
  <si>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</si>
  <si>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</si>
  <si>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</si>
  <si>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</si>
  <si>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</si>
  <si>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</si>
  <si>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</si>
  <si>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</si>
  <si>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</si>
  <si>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</si>
  <si>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</si>
  <si>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</si>
  <si>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</si>
  <si>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</si>
  <si>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</si>
  <si>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</si>
  <si>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</si>
  <si>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</si>
  <si>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</si>
  <si>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</si>
  <si>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</si>
  <si>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</si>
  <si>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</si>
  <si>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</si>
  <si>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</si>
  <si>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</si>
  <si>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</si>
  <si>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</si>
  <si>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</si>
  <si>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</si>
  <si>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</si>
  <si>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</si>
  <si>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</si>
  <si>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</si>
  <si>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</si>
  <si>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</si>
  <si>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</si>
  <si>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</si>
  <si>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</si>
  <si>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</si>
  <si>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</si>
  <si>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</si>
  <si>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</si>
  <si>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</si>
  <si>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</si>
  <si>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</si>
  <si>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</si>
  <si>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</si>
  <si>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</si>
  <si>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</si>
  <si>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</si>
  <si>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</si>
  <si>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</si>
  <si>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</si>
  <si>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</si>
  <si>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</si>
  <si>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</si>
  <si>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</si>
  <si>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</si>
  <si>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</si>
  <si>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</si>
  <si>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</si>
  <si>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</si>
  <si>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</si>
  <si>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</si>
  <si>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</si>
  <si>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</si>
  <si>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</si>
  <si>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</si>
  <si>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</si>
  <si>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</si>
  <si>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</si>
  <si>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</si>
  <si>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</si>
  <si>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</si>
  <si>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</si>
  <si>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</si>
  <si>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</si>
  <si>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</si>
  <si>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</si>
  <si>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</si>
  <si>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</si>
  <si>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</si>
  <si>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</si>
  <si>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</si>
  <si>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</si>
  <si>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</si>
  <si>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</si>
  <si>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</si>
  <si>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</si>
  <si>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</si>
  <si>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</si>
  <si>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</si>
  <si>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</si>
  <si>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</si>
  <si>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</si>
  <si>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</si>
  <si>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</si>
  <si>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</si>
  <si>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</si>
  <si>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</si>
  <si>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</si>
  <si>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</si>
  <si>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</si>
  <si>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</si>
  <si>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</si>
  <si>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</si>
  <si>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</si>
  <si>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</si>
  <si>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</si>
  <si>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</si>
  <si>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</si>
  <si>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</si>
  <si>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</si>
  <si>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</si>
  <si>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</si>
  <si>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</si>
  <si>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</si>
  <si>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</si>
  <si>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</si>
  <si>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</si>
  <si>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</si>
  <si>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</si>
  <si>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</si>
  <si>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</si>
  <si>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</si>
  <si>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Unità tecnica indipendente motore</t>
  </si>
  <si>
    <t>Falciatrinciatrice</t>
  </si>
  <si>
    <t>MACCHINE ISCRITTE NUOVE NEL 2010.</t>
  </si>
  <si>
    <t>FILE: MACNNU10.XLS</t>
  </si>
  <si>
    <t>Impianto riscaldamento locali per allevamento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</si>
</sst>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133</v>
      </c>
      <c r="B2" s="4"/>
      <c r="C2" s="4"/>
      <c r="D2" s="4"/>
      <c r="M2" s="1" t="s">
        <v>0</v>
      </c>
    </row>
    <row r="3" spans="1:13" ht="12">
      <c r="A3" s="3" t="s">
        <v>134</v>
      </c>
      <c r="M3" s="4" t="str">
        <f>A2</f>
        <v>MACCHINE ISCRITTE NUOVE NEL 2010.</v>
      </c>
    </row>
    <row r="4" spans="1:14" ht="12.75" thickBot="1">
      <c r="A4" s="1" t="s">
        <v>1</v>
      </c>
      <c r="B4" s="1"/>
      <c r="M4" s="1" t="s">
        <v>130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/>
      <c r="C8" s="7"/>
      <c r="D8" s="7"/>
      <c r="E8" s="7"/>
      <c r="F8" s="7"/>
      <c r="G8" s="7"/>
      <c r="H8" s="7">
        <v>7</v>
      </c>
      <c r="I8" s="7"/>
      <c r="J8" s="7"/>
      <c r="K8" s="8">
        <f aca="true" t="shared" si="0" ref="K8:K39">SUM(B8:J8)</f>
        <v>7</v>
      </c>
      <c r="M8" s="1" t="s">
        <v>13</v>
      </c>
      <c r="N8" s="9"/>
      <c r="O8" s="9"/>
      <c r="P8" s="9"/>
      <c r="Q8" s="9"/>
      <c r="R8" s="9"/>
      <c r="S8" s="9"/>
      <c r="T8" s="9">
        <v>1148</v>
      </c>
      <c r="U8" s="9"/>
      <c r="V8" s="9"/>
      <c r="W8" s="10">
        <f aca="true" t="shared" si="1" ref="W8:W39">SUM(N8:V8)</f>
        <v>1148</v>
      </c>
    </row>
    <row r="9" spans="1:23" ht="12">
      <c r="A9" s="1" t="s">
        <v>14</v>
      </c>
      <c r="B9" s="7">
        <v>1</v>
      </c>
      <c r="C9" s="7">
        <v>1</v>
      </c>
      <c r="D9" s="7"/>
      <c r="E9" s="7">
        <v>2</v>
      </c>
      <c r="F9" s="7">
        <v>3</v>
      </c>
      <c r="G9" s="7">
        <v>5</v>
      </c>
      <c r="H9" s="7">
        <v>1</v>
      </c>
      <c r="I9" s="7">
        <v>3</v>
      </c>
      <c r="J9" s="7"/>
      <c r="K9" s="8">
        <f t="shared" si="0"/>
        <v>16</v>
      </c>
      <c r="M9" s="1" t="s">
        <v>14</v>
      </c>
      <c r="N9" s="9">
        <v>127</v>
      </c>
      <c r="O9" s="9"/>
      <c r="P9" s="9"/>
      <c r="Q9" s="9">
        <v>188.3</v>
      </c>
      <c r="R9" s="9">
        <v>227.3</v>
      </c>
      <c r="S9" s="9">
        <v>374.8</v>
      </c>
      <c r="T9" s="9">
        <v>90.8</v>
      </c>
      <c r="U9" s="9">
        <v>192</v>
      </c>
      <c r="V9" s="9"/>
      <c r="W9" s="10">
        <f t="shared" si="1"/>
        <v>1200.2</v>
      </c>
    </row>
    <row r="10" spans="1:23" ht="12">
      <c r="A10" s="1" t="s">
        <v>15</v>
      </c>
      <c r="B10" s="7">
        <v>10</v>
      </c>
      <c r="C10" s="7">
        <v>4</v>
      </c>
      <c r="D10" s="7">
        <v>3</v>
      </c>
      <c r="E10" s="7">
        <v>11</v>
      </c>
      <c r="F10" s="7">
        <v>5</v>
      </c>
      <c r="G10" s="7">
        <v>5</v>
      </c>
      <c r="H10" s="7">
        <v>4</v>
      </c>
      <c r="I10" s="7">
        <v>6</v>
      </c>
      <c r="J10" s="7">
        <v>4</v>
      </c>
      <c r="K10" s="8">
        <f t="shared" si="0"/>
        <v>52</v>
      </c>
      <c r="M10" s="1" t="s">
        <v>15</v>
      </c>
      <c r="N10" s="9">
        <v>528.6</v>
      </c>
      <c r="O10" s="9">
        <v>64.7</v>
      </c>
      <c r="P10" s="9">
        <v>166.6</v>
      </c>
      <c r="Q10" s="9">
        <v>486.1</v>
      </c>
      <c r="R10" s="9">
        <f>52+39</f>
        <v>91</v>
      </c>
      <c r="S10" s="9">
        <v>370.3</v>
      </c>
      <c r="T10" s="9">
        <f>141.5+272</f>
        <v>413.5</v>
      </c>
      <c r="U10" s="9">
        <v>297.6</v>
      </c>
      <c r="V10" s="9">
        <v>277</v>
      </c>
      <c r="W10" s="10">
        <f t="shared" si="1"/>
        <v>2695.4</v>
      </c>
    </row>
    <row r="11" spans="1:23" ht="12">
      <c r="A11" s="1" t="s">
        <v>16</v>
      </c>
      <c r="B11" s="7">
        <v>40</v>
      </c>
      <c r="C11" s="7">
        <v>22</v>
      </c>
      <c r="D11" s="7">
        <v>13</v>
      </c>
      <c r="E11" s="7">
        <v>11</v>
      </c>
      <c r="F11" s="7">
        <v>31</v>
      </c>
      <c r="G11" s="7">
        <v>53</v>
      </c>
      <c r="H11" s="7">
        <v>13</v>
      </c>
      <c r="I11" s="7">
        <v>6</v>
      </c>
      <c r="J11" s="7">
        <v>4</v>
      </c>
      <c r="K11" s="8">
        <f t="shared" si="0"/>
        <v>193</v>
      </c>
      <c r="M11" s="1" t="s">
        <v>16</v>
      </c>
      <c r="N11" s="9">
        <v>291.1</v>
      </c>
      <c r="O11" s="9">
        <v>1</v>
      </c>
      <c r="P11" s="9">
        <v>7.2</v>
      </c>
      <c r="Q11" s="9">
        <v>40</v>
      </c>
      <c r="R11" s="9">
        <v>71</v>
      </c>
      <c r="S11" s="9">
        <v>972.8</v>
      </c>
      <c r="T11" s="9"/>
      <c r="U11" s="9"/>
      <c r="V11" s="9"/>
      <c r="W11" s="10">
        <f t="shared" si="1"/>
        <v>1383.1</v>
      </c>
    </row>
    <row r="12" spans="1:23" ht="12">
      <c r="A12" s="1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/>
      <c r="C14" s="7"/>
      <c r="D14" s="7"/>
      <c r="E14" s="7">
        <v>4</v>
      </c>
      <c r="F14" s="7">
        <v>1</v>
      </c>
      <c r="G14" s="7">
        <v>2</v>
      </c>
      <c r="H14" s="7">
        <v>9</v>
      </c>
      <c r="I14" s="7"/>
      <c r="J14" s="7"/>
      <c r="K14" s="8">
        <f t="shared" si="0"/>
        <v>16</v>
      </c>
      <c r="M14" s="1" t="s">
        <v>19</v>
      </c>
      <c r="N14" s="9"/>
      <c r="O14" s="9"/>
      <c r="P14" s="9"/>
      <c r="Q14" s="9">
        <v>74.5</v>
      </c>
      <c r="R14" s="9"/>
      <c r="S14" s="9">
        <v>58.3</v>
      </c>
      <c r="T14" s="9">
        <v>340.8</v>
      </c>
      <c r="U14" s="9"/>
      <c r="V14" s="9"/>
      <c r="W14" s="10">
        <f t="shared" si="1"/>
        <v>473.6</v>
      </c>
    </row>
    <row r="15" spans="1:23" ht="12">
      <c r="A15" s="1" t="s">
        <v>20</v>
      </c>
      <c r="B15" s="7"/>
      <c r="C15" s="7"/>
      <c r="D15" s="7"/>
      <c r="E15" s="7"/>
      <c r="F15" s="7"/>
      <c r="G15" s="7"/>
      <c r="H15" s="7">
        <v>1</v>
      </c>
      <c r="I15" s="7"/>
      <c r="J15" s="7"/>
      <c r="K15" s="8">
        <f t="shared" si="0"/>
        <v>1</v>
      </c>
      <c r="M15" s="1" t="s">
        <v>20</v>
      </c>
      <c r="N15" s="9"/>
      <c r="O15" s="9"/>
      <c r="P15" s="9"/>
      <c r="Q15" s="9"/>
      <c r="R15" s="9"/>
      <c r="S15" s="9"/>
      <c r="T15" s="9">
        <v>13.6</v>
      </c>
      <c r="U15" s="9"/>
      <c r="V15" s="9"/>
      <c r="W15" s="10">
        <f t="shared" si="1"/>
        <v>13.6</v>
      </c>
    </row>
    <row r="16" spans="1:23" ht="12">
      <c r="A16" s="1" t="s">
        <v>21</v>
      </c>
      <c r="B16" s="7">
        <v>1</v>
      </c>
      <c r="C16" s="7"/>
      <c r="D16" s="7"/>
      <c r="E16" s="7"/>
      <c r="F16" s="7"/>
      <c r="G16" s="7"/>
      <c r="H16" s="7">
        <v>1</v>
      </c>
      <c r="I16" s="7"/>
      <c r="J16" s="7"/>
      <c r="K16" s="8">
        <f t="shared" si="0"/>
        <v>2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/>
      <c r="C17" s="7"/>
      <c r="D17" s="7">
        <v>2</v>
      </c>
      <c r="E17" s="7">
        <v>2</v>
      </c>
      <c r="F17" s="7"/>
      <c r="G17" s="7">
        <v>4</v>
      </c>
      <c r="H17" s="7"/>
      <c r="I17" s="7"/>
      <c r="J17" s="7"/>
      <c r="K17" s="8">
        <f t="shared" si="0"/>
        <v>8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/>
      <c r="C18" s="7"/>
      <c r="D18" s="7"/>
      <c r="E18" s="7">
        <v>1</v>
      </c>
      <c r="F18" s="7">
        <v>1</v>
      </c>
      <c r="G18" s="7"/>
      <c r="H18" s="7"/>
      <c r="I18" s="7"/>
      <c r="J18" s="7"/>
      <c r="K18" s="8">
        <f t="shared" si="0"/>
        <v>2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/>
      <c r="C19" s="7">
        <v>1</v>
      </c>
      <c r="D19" s="7">
        <v>1</v>
      </c>
      <c r="E19" s="7"/>
      <c r="F19" s="7">
        <v>1</v>
      </c>
      <c r="G19" s="7">
        <v>1</v>
      </c>
      <c r="H19" s="7"/>
      <c r="I19" s="7"/>
      <c r="J19" s="7"/>
      <c r="K19" s="8">
        <f t="shared" si="0"/>
        <v>4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>
        <v>4</v>
      </c>
      <c r="C21" s="7">
        <v>1</v>
      </c>
      <c r="D21" s="7">
        <v>1</v>
      </c>
      <c r="E21" s="7">
        <v>5</v>
      </c>
      <c r="F21" s="7">
        <v>3</v>
      </c>
      <c r="G21" s="7">
        <v>3</v>
      </c>
      <c r="H21" s="7">
        <v>27</v>
      </c>
      <c r="I21" s="7">
        <v>4</v>
      </c>
      <c r="J21" s="7">
        <v>1</v>
      </c>
      <c r="K21" s="8">
        <f t="shared" si="0"/>
        <v>49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1</v>
      </c>
      <c r="C22" s="7">
        <v>3</v>
      </c>
      <c r="D22" s="7"/>
      <c r="E22" s="7"/>
      <c r="F22" s="7"/>
      <c r="G22" s="7">
        <v>1</v>
      </c>
      <c r="H22" s="7">
        <v>1</v>
      </c>
      <c r="I22" s="7">
        <v>1</v>
      </c>
      <c r="J22" s="7"/>
      <c r="K22" s="8">
        <f t="shared" si="0"/>
        <v>7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8">
        <f t="shared" si="0"/>
        <v>0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/>
      <c r="C24" s="7"/>
      <c r="D24" s="7"/>
      <c r="E24" s="7"/>
      <c r="F24" s="7"/>
      <c r="G24" s="7"/>
      <c r="H24" s="7">
        <v>1</v>
      </c>
      <c r="I24" s="7"/>
      <c r="J24" s="7"/>
      <c r="K24" s="8">
        <f t="shared" si="0"/>
        <v>1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/>
      <c r="C25" s="7"/>
      <c r="D25" s="7">
        <v>1</v>
      </c>
      <c r="E25" s="7"/>
      <c r="F25" s="7"/>
      <c r="G25" s="7"/>
      <c r="H25" s="7"/>
      <c r="I25" s="7"/>
      <c r="J25" s="7"/>
      <c r="K25" s="8">
        <f t="shared" si="0"/>
        <v>1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>
        <v>1</v>
      </c>
      <c r="C26" s="7">
        <v>2</v>
      </c>
      <c r="D26" s="7">
        <v>1</v>
      </c>
      <c r="E26" s="7">
        <v>1</v>
      </c>
      <c r="F26" s="7"/>
      <c r="G26" s="7"/>
      <c r="H26" s="7"/>
      <c r="I26" s="7"/>
      <c r="J26" s="7"/>
      <c r="K26" s="8">
        <f t="shared" si="0"/>
        <v>5</v>
      </c>
      <c r="M26" s="1" t="s">
        <v>31</v>
      </c>
      <c r="N26" s="9">
        <v>52</v>
      </c>
      <c r="O26" s="9">
        <v>1280</v>
      </c>
      <c r="P26" s="9">
        <v>47</v>
      </c>
      <c r="Q26" s="9">
        <v>1</v>
      </c>
      <c r="R26" s="9"/>
      <c r="S26" s="9"/>
      <c r="T26" s="9"/>
      <c r="U26" s="9"/>
      <c r="V26" s="9"/>
      <c r="W26" s="10">
        <f t="shared" si="1"/>
        <v>1380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/>
      <c r="C28" s="7"/>
      <c r="D28" s="7"/>
      <c r="E28" s="7"/>
      <c r="F28" s="7"/>
      <c r="G28" s="7"/>
      <c r="H28" s="7">
        <v>1</v>
      </c>
      <c r="I28" s="7"/>
      <c r="J28" s="7"/>
      <c r="K28" s="8">
        <f t="shared" si="0"/>
        <v>1</v>
      </c>
      <c r="M28" s="1" t="s">
        <v>33</v>
      </c>
      <c r="N28" s="9"/>
      <c r="O28" s="9"/>
      <c r="P28" s="9"/>
      <c r="Q28" s="9"/>
      <c r="R28" s="9"/>
      <c r="S28" s="9"/>
      <c r="T28" s="9">
        <v>37.3</v>
      </c>
      <c r="U28" s="9"/>
      <c r="V28" s="9"/>
      <c r="W28" s="10">
        <f t="shared" si="1"/>
        <v>37.3</v>
      </c>
    </row>
    <row r="29" spans="1:23" ht="12">
      <c r="A29" s="1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8">
        <f t="shared" si="0"/>
        <v>0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>
        <v>4</v>
      </c>
      <c r="C30" s="7">
        <v>8</v>
      </c>
      <c r="D30" s="7">
        <v>9</v>
      </c>
      <c r="E30" s="7">
        <v>2</v>
      </c>
      <c r="F30" s="7">
        <v>5</v>
      </c>
      <c r="G30" s="7">
        <v>4</v>
      </c>
      <c r="H30" s="7">
        <v>2</v>
      </c>
      <c r="I30" s="7">
        <v>7</v>
      </c>
      <c r="J30" s="7">
        <v>4</v>
      </c>
      <c r="K30" s="8">
        <f t="shared" si="0"/>
        <v>45</v>
      </c>
      <c r="M30" s="1" t="s">
        <v>35</v>
      </c>
      <c r="N30" s="9">
        <v>231.9</v>
      </c>
      <c r="O30" s="9">
        <v>328.5</v>
      </c>
      <c r="P30" s="9">
        <v>443.5</v>
      </c>
      <c r="Q30" s="9">
        <v>75.9</v>
      </c>
      <c r="R30" s="9">
        <v>396.2</v>
      </c>
      <c r="S30" s="9">
        <v>319</v>
      </c>
      <c r="T30" s="9">
        <v>188</v>
      </c>
      <c r="U30" s="9">
        <v>343</v>
      </c>
      <c r="V30" s="9">
        <v>150.9</v>
      </c>
      <c r="W30" s="10">
        <f t="shared" si="1"/>
        <v>2476.9</v>
      </c>
    </row>
    <row r="31" spans="1:23" ht="12">
      <c r="A31" s="1" t="s">
        <v>36</v>
      </c>
      <c r="B31" s="7"/>
      <c r="C31" s="7"/>
      <c r="D31" s="7"/>
      <c r="E31" s="7">
        <v>1</v>
      </c>
      <c r="F31" s="7"/>
      <c r="G31" s="7"/>
      <c r="H31" s="7"/>
      <c r="I31" s="7"/>
      <c r="J31" s="7"/>
      <c r="K31" s="8">
        <f t="shared" si="0"/>
        <v>1</v>
      </c>
      <c r="M31" s="1" t="s">
        <v>36</v>
      </c>
      <c r="N31" s="9"/>
      <c r="O31" s="9"/>
      <c r="P31" s="9"/>
      <c r="Q31" s="9"/>
      <c r="R31" s="9"/>
      <c r="S31" s="9"/>
      <c r="T31" s="9"/>
      <c r="U31" s="9"/>
      <c r="V31" s="9"/>
      <c r="W31" s="10">
        <f t="shared" si="1"/>
        <v>0</v>
      </c>
    </row>
    <row r="32" spans="1:23" ht="12">
      <c r="A32" s="1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8">
        <f t="shared" si="0"/>
        <v>0</v>
      </c>
      <c r="M32" s="1" t="s">
        <v>37</v>
      </c>
      <c r="N32" s="9"/>
      <c r="O32" s="9"/>
      <c r="P32" s="9"/>
      <c r="Q32" s="9"/>
      <c r="R32" s="9"/>
      <c r="S32" s="9"/>
      <c r="T32" s="9"/>
      <c r="U32" s="9"/>
      <c r="V32" s="9"/>
      <c r="W32" s="10">
        <f t="shared" si="1"/>
        <v>0</v>
      </c>
    </row>
    <row r="33" spans="1:23" ht="12">
      <c r="A33" s="1" t="s">
        <v>38</v>
      </c>
      <c r="B33" s="7"/>
      <c r="C33" s="7"/>
      <c r="D33" s="7">
        <v>3</v>
      </c>
      <c r="E33" s="7">
        <v>2</v>
      </c>
      <c r="F33" s="7">
        <v>2</v>
      </c>
      <c r="G33" s="7">
        <v>2</v>
      </c>
      <c r="H33" s="7">
        <v>19</v>
      </c>
      <c r="I33" s="7"/>
      <c r="J33" s="7"/>
      <c r="K33" s="8">
        <f t="shared" si="0"/>
        <v>28</v>
      </c>
      <c r="M33" s="1" t="s">
        <v>39</v>
      </c>
      <c r="N33" s="9"/>
      <c r="O33" s="9"/>
      <c r="P33" s="9">
        <v>231.6</v>
      </c>
      <c r="Q33" s="9">
        <v>391</v>
      </c>
      <c r="R33" s="9">
        <v>88</v>
      </c>
      <c r="S33" s="9">
        <v>69</v>
      </c>
      <c r="T33" s="9">
        <v>707</v>
      </c>
      <c r="U33" s="9"/>
      <c r="V33" s="9"/>
      <c r="W33" s="10">
        <f t="shared" si="1"/>
        <v>1486.6</v>
      </c>
    </row>
    <row r="34" spans="1:23" ht="12">
      <c r="A34" s="1" t="s">
        <v>40</v>
      </c>
      <c r="B34" s="7"/>
      <c r="C34" s="7"/>
      <c r="D34" s="7"/>
      <c r="E34" s="7"/>
      <c r="F34" s="7"/>
      <c r="G34" s="7">
        <v>1</v>
      </c>
      <c r="H34" s="7"/>
      <c r="I34" s="7"/>
      <c r="J34" s="7"/>
      <c r="K34" s="8">
        <f t="shared" si="0"/>
        <v>1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/>
      <c r="C35" s="7">
        <v>1</v>
      </c>
      <c r="D35" s="7"/>
      <c r="E35" s="7">
        <v>2</v>
      </c>
      <c r="F35" s="7">
        <v>1</v>
      </c>
      <c r="G35" s="7">
        <v>1</v>
      </c>
      <c r="H35" s="7"/>
      <c r="I35" s="7"/>
      <c r="J35" s="7"/>
      <c r="K35" s="8">
        <f t="shared" si="0"/>
        <v>5</v>
      </c>
      <c r="M35" s="1" t="s">
        <v>41</v>
      </c>
      <c r="N35" s="9"/>
      <c r="O35" s="9"/>
      <c r="P35" s="9"/>
      <c r="Q35" s="9">
        <v>175</v>
      </c>
      <c r="R35" s="9">
        <v>93</v>
      </c>
      <c r="S35" s="9">
        <v>155</v>
      </c>
      <c r="T35" s="9"/>
      <c r="U35" s="9"/>
      <c r="V35" s="9"/>
      <c r="W35" s="10">
        <f t="shared" si="1"/>
        <v>423</v>
      </c>
    </row>
    <row r="36" spans="1:23" ht="12">
      <c r="A36" s="1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M36" s="1" t="s">
        <v>42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1"/>
        <v>0</v>
      </c>
    </row>
    <row r="37" spans="1:23" ht="12">
      <c r="A37" s="1" t="s">
        <v>43</v>
      </c>
      <c r="B37" s="7"/>
      <c r="C37" s="7"/>
      <c r="D37" s="7"/>
      <c r="E37" s="7">
        <v>2</v>
      </c>
      <c r="F37" s="7">
        <v>7</v>
      </c>
      <c r="G37" s="7"/>
      <c r="H37" s="7">
        <v>1</v>
      </c>
      <c r="I37" s="7">
        <v>1</v>
      </c>
      <c r="J37" s="7">
        <v>1</v>
      </c>
      <c r="K37" s="8">
        <f t="shared" si="0"/>
        <v>12</v>
      </c>
      <c r="M37" s="1" t="s">
        <v>43</v>
      </c>
      <c r="N37" s="9"/>
      <c r="O37" s="9"/>
      <c r="P37" s="9"/>
      <c r="Q37" s="9">
        <v>4.2</v>
      </c>
      <c r="R37" s="9">
        <v>10</v>
      </c>
      <c r="S37" s="9"/>
      <c r="T37" s="9">
        <v>2</v>
      </c>
      <c r="U37" s="9">
        <v>1</v>
      </c>
      <c r="V37" s="9"/>
      <c r="W37" s="10">
        <f t="shared" si="1"/>
        <v>17.2</v>
      </c>
    </row>
    <row r="38" spans="1:23" ht="12">
      <c r="A38" s="1" t="s">
        <v>44</v>
      </c>
      <c r="B38" s="7">
        <v>4</v>
      </c>
      <c r="C38" s="7"/>
      <c r="D38" s="7"/>
      <c r="E38" s="7"/>
      <c r="F38" s="7">
        <v>1</v>
      </c>
      <c r="G38" s="7"/>
      <c r="H38" s="7"/>
      <c r="I38" s="7"/>
      <c r="J38" s="7"/>
      <c r="K38" s="8">
        <f t="shared" si="0"/>
        <v>5</v>
      </c>
      <c r="M38" s="1" t="s">
        <v>44</v>
      </c>
      <c r="N38" s="9">
        <v>496</v>
      </c>
      <c r="O38" s="9"/>
      <c r="P38" s="9"/>
      <c r="Q38" s="9"/>
      <c r="R38" s="9">
        <v>128</v>
      </c>
      <c r="S38" s="9"/>
      <c r="T38" s="9"/>
      <c r="U38" s="9"/>
      <c r="V38" s="9"/>
      <c r="W38" s="10">
        <f t="shared" si="1"/>
        <v>624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>
        <v>1</v>
      </c>
      <c r="C40" s="7"/>
      <c r="D40" s="7">
        <v>1</v>
      </c>
      <c r="E40" s="7"/>
      <c r="F40" s="7"/>
      <c r="G40" s="7"/>
      <c r="H40" s="7"/>
      <c r="I40" s="7"/>
      <c r="J40" s="7"/>
      <c r="K40" s="8">
        <f aca="true" t="shared" si="2" ref="K40:K71">SUM(B40:J40)</f>
        <v>2</v>
      </c>
      <c r="M40" s="1" t="s">
        <v>46</v>
      </c>
      <c r="N40" s="9">
        <v>275</v>
      </c>
      <c r="O40" s="9"/>
      <c r="P40" s="9">
        <v>104</v>
      </c>
      <c r="Q40" s="9"/>
      <c r="R40" s="9"/>
      <c r="S40" s="9"/>
      <c r="T40" s="9"/>
      <c r="U40" s="9"/>
      <c r="V40" s="9"/>
      <c r="W40" s="10">
        <f aca="true" t="shared" si="3" ref="W40:W71">SUM(N40:V40)</f>
        <v>379</v>
      </c>
    </row>
    <row r="41" spans="1:23" ht="12">
      <c r="A41" s="1" t="s">
        <v>47</v>
      </c>
      <c r="B41" s="7"/>
      <c r="C41" s="7"/>
      <c r="D41" s="7"/>
      <c r="E41" s="7"/>
      <c r="F41" s="7">
        <v>1</v>
      </c>
      <c r="G41" s="7"/>
      <c r="H41" s="7"/>
      <c r="I41" s="7">
        <v>2</v>
      </c>
      <c r="J41" s="7">
        <v>1</v>
      </c>
      <c r="K41" s="8">
        <f t="shared" si="2"/>
        <v>4</v>
      </c>
      <c r="M41" s="1" t="s">
        <v>47</v>
      </c>
      <c r="N41" s="7"/>
      <c r="O41" s="7"/>
      <c r="P41" s="7"/>
      <c r="Q41" s="7"/>
      <c r="R41" s="7"/>
      <c r="S41" s="7"/>
      <c r="T41" s="7"/>
      <c r="U41" s="9">
        <v>831</v>
      </c>
      <c r="V41" s="7">
        <v>458</v>
      </c>
      <c r="W41" s="10">
        <f t="shared" si="3"/>
        <v>1289</v>
      </c>
    </row>
    <row r="42" spans="1:23" ht="12">
      <c r="A42" s="1" t="s">
        <v>48</v>
      </c>
      <c r="B42" s="7"/>
      <c r="C42" s="7"/>
      <c r="D42" s="7">
        <v>1</v>
      </c>
      <c r="E42" s="7"/>
      <c r="F42" s="7">
        <v>1</v>
      </c>
      <c r="G42" s="7"/>
      <c r="H42" s="7"/>
      <c r="I42" s="7"/>
      <c r="J42" s="7">
        <v>1</v>
      </c>
      <c r="K42" s="8">
        <f t="shared" si="2"/>
        <v>3</v>
      </c>
      <c r="M42" s="1" t="s">
        <v>48</v>
      </c>
      <c r="N42" s="9"/>
      <c r="O42" s="9"/>
      <c r="P42" s="9">
        <v>265</v>
      </c>
      <c r="Q42" s="9"/>
      <c r="R42" s="9"/>
      <c r="S42" s="9"/>
      <c r="T42" s="9"/>
      <c r="U42" s="9"/>
      <c r="V42" s="9"/>
      <c r="W42" s="10">
        <f t="shared" si="3"/>
        <v>265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132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1" t="s">
        <v>47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0</v>
      </c>
    </row>
    <row r="45" spans="1:23" ht="12">
      <c r="A45" s="1" t="s">
        <v>50</v>
      </c>
      <c r="B45" s="7"/>
      <c r="C45" s="7"/>
      <c r="D45" s="7"/>
      <c r="E45" s="7"/>
      <c r="F45" s="7"/>
      <c r="G45" s="7"/>
      <c r="H45" s="7">
        <v>1</v>
      </c>
      <c r="I45" s="7">
        <v>1</v>
      </c>
      <c r="J45" s="7"/>
      <c r="K45" s="8">
        <f t="shared" si="2"/>
        <v>2</v>
      </c>
      <c r="M45" s="1" t="s">
        <v>50</v>
      </c>
      <c r="N45" s="9"/>
      <c r="O45" s="9"/>
      <c r="P45" s="9"/>
      <c r="Q45" s="9"/>
      <c r="R45" s="9"/>
      <c r="S45" s="9"/>
      <c r="T45" s="9">
        <v>72.5</v>
      </c>
      <c r="U45" s="9">
        <v>24</v>
      </c>
      <c r="V45" s="9"/>
      <c r="W45" s="10">
        <f t="shared" si="3"/>
        <v>96.5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>
        <v>2</v>
      </c>
      <c r="C47" s="7"/>
      <c r="D47" s="7">
        <v>4</v>
      </c>
      <c r="E47" s="7"/>
      <c r="F47" s="7"/>
      <c r="G47" s="7"/>
      <c r="H47" s="7"/>
      <c r="I47" s="7"/>
      <c r="J47" s="7">
        <v>1</v>
      </c>
      <c r="K47" s="8">
        <f t="shared" si="2"/>
        <v>7</v>
      </c>
      <c r="M47" s="1" t="s">
        <v>52</v>
      </c>
      <c r="N47" s="9"/>
      <c r="O47" s="9"/>
      <c r="P47" s="9">
        <v>38.5</v>
      </c>
      <c r="Q47" s="9"/>
      <c r="R47" s="9"/>
      <c r="S47" s="9"/>
      <c r="T47" s="9"/>
      <c r="U47" s="9"/>
      <c r="V47" s="9"/>
      <c r="W47" s="10">
        <f t="shared" si="3"/>
        <v>38.5</v>
      </c>
    </row>
    <row r="48" spans="1:23" ht="12">
      <c r="A48" s="1" t="s">
        <v>53</v>
      </c>
      <c r="B48" s="7"/>
      <c r="C48" s="7"/>
      <c r="D48" s="7"/>
      <c r="E48" s="7"/>
      <c r="F48" s="7"/>
      <c r="G48" s="7"/>
      <c r="H48" s="7"/>
      <c r="I48" s="7"/>
      <c r="J48" s="7">
        <v>2</v>
      </c>
      <c r="K48" s="8">
        <f t="shared" si="2"/>
        <v>2</v>
      </c>
      <c r="M48" s="1" t="s">
        <v>53</v>
      </c>
      <c r="N48" s="9"/>
      <c r="O48" s="9"/>
      <c r="P48" s="9"/>
      <c r="Q48" s="9"/>
      <c r="R48" s="9"/>
      <c r="S48" s="9"/>
      <c r="T48" s="9"/>
      <c r="U48" s="9"/>
      <c r="V48" s="9">
        <v>26</v>
      </c>
      <c r="W48" s="10">
        <f t="shared" si="3"/>
        <v>26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2"/>
        <v>0</v>
      </c>
      <c r="M49" s="1" t="s">
        <v>54</v>
      </c>
      <c r="N49" s="9"/>
      <c r="O49" s="9"/>
      <c r="P49" s="9"/>
      <c r="Q49" s="9"/>
      <c r="R49" s="9"/>
      <c r="S49" s="9"/>
      <c r="T49" s="9"/>
      <c r="U49" s="9"/>
      <c r="V49" s="9"/>
      <c r="W49" s="10">
        <f t="shared" si="3"/>
        <v>0</v>
      </c>
    </row>
    <row r="50" spans="1:23" ht="12">
      <c r="A50" s="1" t="s">
        <v>55</v>
      </c>
      <c r="B50" s="7">
        <v>1</v>
      </c>
      <c r="C50" s="7">
        <v>1</v>
      </c>
      <c r="D50" s="7"/>
      <c r="E50" s="7">
        <v>6</v>
      </c>
      <c r="F50" s="7">
        <v>13</v>
      </c>
      <c r="G50" s="7">
        <v>1</v>
      </c>
      <c r="H50" s="7">
        <v>15</v>
      </c>
      <c r="I50" s="7">
        <v>25</v>
      </c>
      <c r="J50" s="7">
        <v>11</v>
      </c>
      <c r="K50" s="8">
        <f t="shared" si="2"/>
        <v>73</v>
      </c>
      <c r="M50" s="1" t="s">
        <v>55</v>
      </c>
      <c r="N50" s="9">
        <v>5.5</v>
      </c>
      <c r="O50" s="9"/>
      <c r="P50" s="9"/>
      <c r="Q50" s="9">
        <v>41.8</v>
      </c>
      <c r="R50" s="9">
        <v>91.6</v>
      </c>
      <c r="S50" s="9">
        <v>7.4</v>
      </c>
      <c r="T50" s="9">
        <v>89</v>
      </c>
      <c r="U50" s="9">
        <v>166.7</v>
      </c>
      <c r="V50" s="9">
        <v>82.1</v>
      </c>
      <c r="W50" s="10">
        <f t="shared" si="3"/>
        <v>484.1</v>
      </c>
    </row>
    <row r="51" spans="1:23" ht="12">
      <c r="A51" s="1" t="s">
        <v>56</v>
      </c>
      <c r="B51" s="7"/>
      <c r="C51" s="7">
        <v>2</v>
      </c>
      <c r="D51" s="7">
        <v>1</v>
      </c>
      <c r="E51" s="7">
        <v>2</v>
      </c>
      <c r="F51" s="7">
        <v>4</v>
      </c>
      <c r="G51" s="7"/>
      <c r="H51" s="7">
        <v>1</v>
      </c>
      <c r="I51" s="7"/>
      <c r="J51" s="7">
        <v>1</v>
      </c>
      <c r="K51" s="8">
        <f t="shared" si="2"/>
        <v>11</v>
      </c>
      <c r="M51" s="1" t="s">
        <v>56</v>
      </c>
      <c r="N51" s="9"/>
      <c r="O51" s="9">
        <v>18.6</v>
      </c>
      <c r="P51" s="9">
        <v>7.6</v>
      </c>
      <c r="Q51" s="9">
        <v>17.9</v>
      </c>
      <c r="R51" s="9">
        <v>34.3</v>
      </c>
      <c r="S51" s="9"/>
      <c r="T51" s="9">
        <v>12.2</v>
      </c>
      <c r="U51" s="9"/>
      <c r="V51" s="9"/>
      <c r="W51" s="10">
        <f t="shared" si="3"/>
        <v>90.60000000000001</v>
      </c>
    </row>
    <row r="52" spans="1:23" ht="12">
      <c r="A52" s="1" t="s">
        <v>57</v>
      </c>
      <c r="B52" s="7">
        <v>14</v>
      </c>
      <c r="C52" s="7">
        <v>7</v>
      </c>
      <c r="D52" s="7">
        <v>14</v>
      </c>
      <c r="E52" s="7">
        <v>10</v>
      </c>
      <c r="F52" s="7">
        <v>13</v>
      </c>
      <c r="G52" s="7">
        <v>42</v>
      </c>
      <c r="H52" s="7">
        <v>17</v>
      </c>
      <c r="I52" s="7">
        <v>3</v>
      </c>
      <c r="J52" s="7">
        <v>2</v>
      </c>
      <c r="K52" s="8">
        <f t="shared" si="2"/>
        <v>122</v>
      </c>
      <c r="M52" s="1" t="s">
        <v>57</v>
      </c>
      <c r="N52" s="9">
        <v>1454.5</v>
      </c>
      <c r="O52" s="9">
        <v>753</v>
      </c>
      <c r="P52" s="9">
        <v>1299.5</v>
      </c>
      <c r="Q52" s="9">
        <v>545</v>
      </c>
      <c r="R52" s="9">
        <v>723.3</v>
      </c>
      <c r="S52" s="9">
        <v>2696.6</v>
      </c>
      <c r="T52" s="9">
        <v>1099</v>
      </c>
      <c r="U52" s="9">
        <v>272.8</v>
      </c>
      <c r="V52" s="9">
        <v>59</v>
      </c>
      <c r="W52" s="10">
        <f t="shared" si="3"/>
        <v>8902.699999999999</v>
      </c>
    </row>
    <row r="53" spans="1:23" ht="12">
      <c r="A53" s="1" t="s">
        <v>59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8">
        <f t="shared" si="2"/>
        <v>1</v>
      </c>
      <c r="M53" s="1" t="s">
        <v>59</v>
      </c>
      <c r="N53" s="9"/>
      <c r="O53" s="9"/>
      <c r="P53" s="9"/>
      <c r="Q53" s="9"/>
      <c r="R53" s="9"/>
      <c r="S53" s="9"/>
      <c r="T53" s="9">
        <v>70</v>
      </c>
      <c r="U53" s="9"/>
      <c r="V53" s="9"/>
      <c r="W53" s="10">
        <f t="shared" si="3"/>
        <v>70</v>
      </c>
    </row>
    <row r="54" spans="1:23" ht="12">
      <c r="A54" s="1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60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61</v>
      </c>
      <c r="B55" s="7"/>
      <c r="C55" s="7">
        <v>2</v>
      </c>
      <c r="D55" s="7"/>
      <c r="E55" s="7">
        <v>3</v>
      </c>
      <c r="F55" s="7">
        <v>9</v>
      </c>
      <c r="G55" s="7">
        <v>3</v>
      </c>
      <c r="H55" s="7">
        <v>6</v>
      </c>
      <c r="I55" s="7">
        <v>7</v>
      </c>
      <c r="J55" s="7"/>
      <c r="K55" s="8">
        <f t="shared" si="2"/>
        <v>30</v>
      </c>
      <c r="M55" s="1" t="s">
        <v>61</v>
      </c>
      <c r="N55" s="9"/>
      <c r="O55" s="9">
        <v>165</v>
      </c>
      <c r="P55" s="9"/>
      <c r="Q55" s="9">
        <v>95.2</v>
      </c>
      <c r="R55" s="9">
        <v>414.4</v>
      </c>
      <c r="S55" s="9">
        <v>112.6</v>
      </c>
      <c r="T55" s="9">
        <v>193.6</v>
      </c>
      <c r="U55" s="9">
        <v>265.6</v>
      </c>
      <c r="V55" s="9"/>
      <c r="W55" s="10">
        <f t="shared" si="3"/>
        <v>1246.4</v>
      </c>
    </row>
    <row r="56" spans="1:23" ht="12">
      <c r="A56" s="1" t="s">
        <v>62</v>
      </c>
      <c r="B56" s="7"/>
      <c r="C56" s="7"/>
      <c r="D56" s="7"/>
      <c r="E56" s="7"/>
      <c r="F56" s="7"/>
      <c r="G56" s="7">
        <v>1</v>
      </c>
      <c r="H56" s="7"/>
      <c r="I56" s="7"/>
      <c r="J56" s="7"/>
      <c r="K56" s="8">
        <f t="shared" si="2"/>
        <v>1</v>
      </c>
      <c r="M56" s="1" t="s">
        <v>62</v>
      </c>
      <c r="N56" s="9"/>
      <c r="O56" s="9"/>
      <c r="P56" s="9"/>
      <c r="Q56" s="9"/>
      <c r="R56" s="9"/>
      <c r="S56" s="9">
        <v>22</v>
      </c>
      <c r="T56" s="9"/>
      <c r="U56" s="9"/>
      <c r="V56" s="9"/>
      <c r="W56" s="10">
        <f t="shared" si="3"/>
        <v>22</v>
      </c>
    </row>
    <row r="57" spans="1:23" ht="12">
      <c r="A57" s="1" t="s">
        <v>63</v>
      </c>
      <c r="B57" s="7"/>
      <c r="C57" s="7"/>
      <c r="D57" s="7"/>
      <c r="E57" s="7"/>
      <c r="F57" s="7"/>
      <c r="G57" s="7"/>
      <c r="H57" s="7">
        <v>1</v>
      </c>
      <c r="I57" s="7"/>
      <c r="J57" s="7"/>
      <c r="K57" s="8">
        <f t="shared" si="2"/>
        <v>1</v>
      </c>
      <c r="M57" s="1" t="s">
        <v>63</v>
      </c>
      <c r="N57" s="9"/>
      <c r="O57" s="9"/>
      <c r="P57" s="9"/>
      <c r="Q57" s="9"/>
      <c r="R57" s="9"/>
      <c r="S57" s="9"/>
      <c r="T57" s="9">
        <v>2.1</v>
      </c>
      <c r="U57" s="9"/>
      <c r="V57" s="9"/>
      <c r="W57" s="10">
        <f t="shared" si="3"/>
        <v>2.1</v>
      </c>
    </row>
    <row r="58" spans="1:23" ht="12">
      <c r="A58" s="1" t="s">
        <v>58</v>
      </c>
      <c r="B58" s="7">
        <v>2</v>
      </c>
      <c r="C58" s="7"/>
      <c r="D58" s="7">
        <v>5</v>
      </c>
      <c r="E58" s="7">
        <v>1</v>
      </c>
      <c r="F58" s="7">
        <v>4</v>
      </c>
      <c r="G58" s="7">
        <v>1</v>
      </c>
      <c r="H58" s="7"/>
      <c r="I58" s="7">
        <v>3</v>
      </c>
      <c r="J58" s="7"/>
      <c r="K58" s="8">
        <f t="shared" si="2"/>
        <v>16</v>
      </c>
      <c r="M58" s="1" t="s">
        <v>58</v>
      </c>
      <c r="N58" s="9">
        <v>214</v>
      </c>
      <c r="O58" s="9"/>
      <c r="P58" s="9">
        <v>411</v>
      </c>
      <c r="Q58" s="9">
        <v>83</v>
      </c>
      <c r="R58" s="9">
        <v>437</v>
      </c>
      <c r="S58" s="9">
        <v>22</v>
      </c>
      <c r="T58" s="9"/>
      <c r="U58" s="9">
        <v>9.9</v>
      </c>
      <c r="V58" s="9"/>
      <c r="W58" s="10">
        <f t="shared" si="3"/>
        <v>1176.9</v>
      </c>
    </row>
    <row r="59" spans="1:23" ht="12">
      <c r="A59" s="1" t="s">
        <v>64</v>
      </c>
      <c r="B59" s="7"/>
      <c r="C59" s="7">
        <v>2</v>
      </c>
      <c r="D59" s="7">
        <v>1</v>
      </c>
      <c r="E59" s="7"/>
      <c r="F59" s="7"/>
      <c r="G59" s="7"/>
      <c r="H59" s="7"/>
      <c r="I59" s="7"/>
      <c r="J59" s="7"/>
      <c r="K59" s="8">
        <f t="shared" si="2"/>
        <v>3</v>
      </c>
      <c r="M59" s="1" t="s">
        <v>64</v>
      </c>
      <c r="N59" s="9"/>
      <c r="O59" s="9">
        <v>10.5</v>
      </c>
      <c r="P59" s="9">
        <v>7.5</v>
      </c>
      <c r="Q59" s="9"/>
      <c r="R59" s="9"/>
      <c r="S59" s="9"/>
      <c r="T59" s="9"/>
      <c r="U59" s="9"/>
      <c r="V59" s="9"/>
      <c r="W59" s="10">
        <f t="shared" si="3"/>
        <v>18</v>
      </c>
    </row>
    <row r="60" spans="1:23" ht="12">
      <c r="A60" s="1" t="s">
        <v>65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65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66</v>
      </c>
      <c r="B61" s="7">
        <v>5</v>
      </c>
      <c r="C61" s="7"/>
      <c r="D61" s="7"/>
      <c r="E61" s="7">
        <v>6</v>
      </c>
      <c r="F61" s="7">
        <v>20</v>
      </c>
      <c r="G61" s="7"/>
      <c r="H61" s="7">
        <v>3</v>
      </c>
      <c r="I61" s="7">
        <v>18</v>
      </c>
      <c r="J61" s="7">
        <v>5</v>
      </c>
      <c r="K61" s="8">
        <f t="shared" si="2"/>
        <v>57</v>
      </c>
      <c r="M61" s="1" t="s">
        <v>66</v>
      </c>
      <c r="N61" s="9">
        <v>12.1</v>
      </c>
      <c r="O61" s="9"/>
      <c r="P61" s="9"/>
      <c r="Q61" s="9">
        <v>374.2</v>
      </c>
      <c r="R61" s="9">
        <v>47.3</v>
      </c>
      <c r="S61" s="9"/>
      <c r="T61" s="9">
        <v>7</v>
      </c>
      <c r="U61" s="9">
        <v>38.9</v>
      </c>
      <c r="V61" s="9">
        <v>5.3</v>
      </c>
      <c r="W61" s="10">
        <f t="shared" si="3"/>
        <v>484.8</v>
      </c>
    </row>
    <row r="62" spans="1:23" ht="12">
      <c r="A62" s="1" t="s">
        <v>67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1" t="s">
        <v>67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68</v>
      </c>
      <c r="B63" s="7"/>
      <c r="C63" s="7"/>
      <c r="D63" s="7"/>
      <c r="E63" s="7"/>
      <c r="F63" s="7"/>
      <c r="G63" s="7"/>
      <c r="H63" s="7"/>
      <c r="I63" s="7">
        <v>1</v>
      </c>
      <c r="J63" s="7"/>
      <c r="K63" s="8">
        <f t="shared" si="2"/>
        <v>1</v>
      </c>
      <c r="M63" s="1" t="s">
        <v>68</v>
      </c>
      <c r="N63" s="9"/>
      <c r="O63" s="9"/>
      <c r="P63" s="9"/>
      <c r="Q63" s="9"/>
      <c r="R63" s="9"/>
      <c r="S63" s="9"/>
      <c r="T63" s="9"/>
      <c r="U63" s="9">
        <v>11</v>
      </c>
      <c r="V63" s="9"/>
      <c r="W63" s="10">
        <f t="shared" si="3"/>
        <v>11</v>
      </c>
    </row>
    <row r="64" spans="1:23" ht="12">
      <c r="A64" s="1" t="s">
        <v>69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69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70</v>
      </c>
      <c r="B65" s="7">
        <v>4</v>
      </c>
      <c r="C65" s="7">
        <v>1</v>
      </c>
      <c r="D65" s="7"/>
      <c r="E65" s="7">
        <v>3</v>
      </c>
      <c r="F65" s="7">
        <v>15</v>
      </c>
      <c r="G65" s="7">
        <v>9</v>
      </c>
      <c r="H65" s="7">
        <v>13</v>
      </c>
      <c r="I65" s="7">
        <v>4</v>
      </c>
      <c r="J65" s="7">
        <v>3</v>
      </c>
      <c r="K65" s="8">
        <f t="shared" si="2"/>
        <v>52</v>
      </c>
      <c r="M65" s="1" t="s">
        <v>70</v>
      </c>
      <c r="N65" s="9">
        <v>1005.5</v>
      </c>
      <c r="O65" s="9">
        <v>170</v>
      </c>
      <c r="P65" s="9"/>
      <c r="Q65" s="9">
        <v>558</v>
      </c>
      <c r="R65" s="9">
        <v>3788.5</v>
      </c>
      <c r="S65" s="9">
        <v>234</v>
      </c>
      <c r="T65" s="9">
        <v>3828</v>
      </c>
      <c r="U65" s="9">
        <v>841</v>
      </c>
      <c r="V65" s="9">
        <v>400.3</v>
      </c>
      <c r="W65" s="10">
        <f t="shared" si="3"/>
        <v>10825.3</v>
      </c>
    </row>
    <row r="66" spans="1:23" ht="12">
      <c r="A66" s="1" t="s">
        <v>71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71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72</v>
      </c>
      <c r="B67" s="7"/>
      <c r="C67" s="7"/>
      <c r="D67" s="7"/>
      <c r="E67" s="7"/>
      <c r="F67" s="7">
        <v>3</v>
      </c>
      <c r="G67" s="7"/>
      <c r="H67" s="7"/>
      <c r="I67" s="7"/>
      <c r="J67" s="7"/>
      <c r="K67" s="8">
        <f t="shared" si="2"/>
        <v>3</v>
      </c>
      <c r="M67" s="1" t="s">
        <v>72</v>
      </c>
      <c r="N67" s="9"/>
      <c r="O67" s="9"/>
      <c r="P67" s="9"/>
      <c r="Q67" s="9"/>
      <c r="R67" s="9">
        <v>14</v>
      </c>
      <c r="S67" s="9"/>
      <c r="T67" s="9"/>
      <c r="U67" s="9"/>
      <c r="V67" s="9"/>
      <c r="W67" s="10">
        <f t="shared" si="3"/>
        <v>14</v>
      </c>
    </row>
    <row r="68" spans="1:23" ht="12">
      <c r="A68" s="1" t="s">
        <v>73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73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74</v>
      </c>
      <c r="B69" s="7"/>
      <c r="C69" s="7"/>
      <c r="D69" s="7"/>
      <c r="E69" s="7"/>
      <c r="F69" s="7"/>
      <c r="G69" s="7"/>
      <c r="H69" s="7"/>
      <c r="I69" s="7"/>
      <c r="J69" s="7"/>
      <c r="K69" s="8">
        <f t="shared" si="2"/>
        <v>0</v>
      </c>
      <c r="M69" s="1" t="s">
        <v>74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0</v>
      </c>
    </row>
    <row r="70" spans="1:23" ht="12">
      <c r="A70" s="1" t="s">
        <v>75</v>
      </c>
      <c r="B70" s="7"/>
      <c r="C70" s="7">
        <v>2</v>
      </c>
      <c r="D70" s="7">
        <v>1</v>
      </c>
      <c r="E70" s="7">
        <v>9</v>
      </c>
      <c r="F70" s="7">
        <v>3</v>
      </c>
      <c r="G70" s="7">
        <v>5</v>
      </c>
      <c r="H70" s="7">
        <v>5</v>
      </c>
      <c r="I70" s="7"/>
      <c r="J70" s="7"/>
      <c r="K70" s="8">
        <f t="shared" si="2"/>
        <v>25</v>
      </c>
      <c r="M70" s="1" t="s">
        <v>75</v>
      </c>
      <c r="N70" s="9"/>
      <c r="O70" s="9"/>
      <c r="P70" s="9"/>
      <c r="Q70" s="9">
        <v>55</v>
      </c>
      <c r="R70" s="9"/>
      <c r="S70" s="9"/>
      <c r="T70" s="9"/>
      <c r="U70" s="9"/>
      <c r="V70" s="9"/>
      <c r="W70" s="10">
        <f t="shared" si="3"/>
        <v>55</v>
      </c>
    </row>
    <row r="71" spans="1:23" ht="12">
      <c r="A71" s="1" t="s">
        <v>76</v>
      </c>
      <c r="B71" s="7">
        <v>12</v>
      </c>
      <c r="C71" s="7">
        <v>3</v>
      </c>
      <c r="D71" s="7">
        <v>12</v>
      </c>
      <c r="E71" s="7">
        <v>11</v>
      </c>
      <c r="F71" s="7">
        <v>4</v>
      </c>
      <c r="G71" s="7">
        <v>1</v>
      </c>
      <c r="H71" s="7">
        <v>3</v>
      </c>
      <c r="I71" s="7">
        <v>5</v>
      </c>
      <c r="J71" s="7">
        <v>5</v>
      </c>
      <c r="K71" s="8">
        <f t="shared" si="2"/>
        <v>56</v>
      </c>
      <c r="M71" s="1" t="s">
        <v>76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aca="true" t="shared" si="4" ref="K72:K103">SUM(B72:J72)</f>
        <v>0</v>
      </c>
      <c r="M72" s="1" t="s">
        <v>77</v>
      </c>
      <c r="N72" s="9"/>
      <c r="O72" s="9"/>
      <c r="P72" s="9"/>
      <c r="Q72" s="9"/>
      <c r="R72" s="9"/>
      <c r="S72" s="9"/>
      <c r="T72" s="9"/>
      <c r="U72" s="9"/>
      <c r="V72" s="9"/>
      <c r="W72" s="10">
        <f aca="true" t="shared" si="5" ref="W72:W103">SUM(N72:V72)</f>
        <v>0</v>
      </c>
    </row>
    <row r="73" spans="1:23" ht="12">
      <c r="A73" s="1" t="s">
        <v>78</v>
      </c>
      <c r="B73" s="7"/>
      <c r="C73" s="7"/>
      <c r="D73" s="7">
        <v>3</v>
      </c>
      <c r="E73" s="7">
        <v>17</v>
      </c>
      <c r="F73" s="7">
        <v>15</v>
      </c>
      <c r="G73" s="7">
        <v>62</v>
      </c>
      <c r="H73" s="7">
        <v>34</v>
      </c>
      <c r="I73" s="7">
        <v>9</v>
      </c>
      <c r="J73" s="7">
        <v>1</v>
      </c>
      <c r="K73" s="8">
        <f t="shared" si="4"/>
        <v>141</v>
      </c>
      <c r="M73" s="1" t="s">
        <v>78</v>
      </c>
      <c r="N73" s="9"/>
      <c r="O73" s="9"/>
      <c r="P73" s="9">
        <v>39.2</v>
      </c>
      <c r="Q73" s="9">
        <v>504.9</v>
      </c>
      <c r="R73" s="9">
        <v>370.1</v>
      </c>
      <c r="S73" s="9">
        <v>1513</v>
      </c>
      <c r="T73" s="9">
        <v>769.1</v>
      </c>
      <c r="U73" s="9">
        <v>216.9</v>
      </c>
      <c r="V73" s="9">
        <v>10</v>
      </c>
      <c r="W73" s="10">
        <f t="shared" si="5"/>
        <v>3423.2</v>
      </c>
    </row>
    <row r="74" spans="1:23" ht="12">
      <c r="A74" s="1" t="s">
        <v>79</v>
      </c>
      <c r="B74" s="7"/>
      <c r="C74" s="7">
        <v>2</v>
      </c>
      <c r="D74" s="7">
        <v>3</v>
      </c>
      <c r="E74" s="7">
        <v>4</v>
      </c>
      <c r="F74" s="7">
        <v>1</v>
      </c>
      <c r="G74" s="7">
        <v>3</v>
      </c>
      <c r="H74" s="7">
        <v>5</v>
      </c>
      <c r="I74" s="7">
        <v>1</v>
      </c>
      <c r="J74" s="7">
        <v>1</v>
      </c>
      <c r="K74" s="8">
        <f t="shared" si="4"/>
        <v>20</v>
      </c>
      <c r="M74" s="1" t="s">
        <v>79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80</v>
      </c>
      <c r="B75" s="7">
        <v>34</v>
      </c>
      <c r="C75" s="7">
        <v>9</v>
      </c>
      <c r="D75" s="7">
        <v>18</v>
      </c>
      <c r="E75" s="7">
        <v>24</v>
      </c>
      <c r="F75" s="7">
        <v>32</v>
      </c>
      <c r="G75" s="7">
        <v>10</v>
      </c>
      <c r="H75" s="7">
        <v>39</v>
      </c>
      <c r="I75" s="7">
        <v>16</v>
      </c>
      <c r="J75" s="7">
        <v>15</v>
      </c>
      <c r="K75" s="8">
        <f t="shared" si="4"/>
        <v>197</v>
      </c>
      <c r="M75" s="1" t="s">
        <v>80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81</v>
      </c>
      <c r="B76" s="7">
        <v>30</v>
      </c>
      <c r="C76" s="7">
        <v>11</v>
      </c>
      <c r="D76" s="7">
        <v>50</v>
      </c>
      <c r="E76" s="7">
        <v>33</v>
      </c>
      <c r="F76" s="7">
        <v>10</v>
      </c>
      <c r="G76" s="7">
        <v>28</v>
      </c>
      <c r="H76" s="7">
        <v>30</v>
      </c>
      <c r="I76" s="7">
        <v>10</v>
      </c>
      <c r="J76" s="7">
        <v>11</v>
      </c>
      <c r="K76" s="8">
        <f t="shared" si="4"/>
        <v>213</v>
      </c>
      <c r="M76" s="1" t="s">
        <v>81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82</v>
      </c>
      <c r="B77" s="7">
        <v>6</v>
      </c>
      <c r="C77" s="7">
        <v>8</v>
      </c>
      <c r="D77" s="7">
        <v>13</v>
      </c>
      <c r="E77" s="7">
        <v>14</v>
      </c>
      <c r="F77" s="7">
        <v>15</v>
      </c>
      <c r="G77" s="7">
        <v>13</v>
      </c>
      <c r="H77" s="7">
        <v>10</v>
      </c>
      <c r="I77" s="7">
        <v>5</v>
      </c>
      <c r="J77" s="7">
        <v>1</v>
      </c>
      <c r="K77" s="8">
        <f t="shared" si="4"/>
        <v>85</v>
      </c>
      <c r="M77" s="1" t="s">
        <v>82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83</v>
      </c>
      <c r="B78" s="7"/>
      <c r="C78" s="7"/>
      <c r="D78" s="7"/>
      <c r="E78" s="7"/>
      <c r="F78" s="7"/>
      <c r="G78" s="7"/>
      <c r="H78" s="7"/>
      <c r="I78" s="7"/>
      <c r="J78" s="7"/>
      <c r="K78" s="8">
        <f t="shared" si="4"/>
        <v>0</v>
      </c>
      <c r="M78" s="1" t="s">
        <v>83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84</v>
      </c>
      <c r="B79" s="7"/>
      <c r="C79" s="7"/>
      <c r="D79" s="7"/>
      <c r="E79" s="7"/>
      <c r="F79" s="7">
        <v>1</v>
      </c>
      <c r="G79" s="7">
        <v>1</v>
      </c>
      <c r="H79" s="7">
        <v>1</v>
      </c>
      <c r="I79" s="7"/>
      <c r="J79" s="7"/>
      <c r="K79" s="8">
        <f t="shared" si="4"/>
        <v>3</v>
      </c>
      <c r="M79" s="1" t="s">
        <v>84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85</v>
      </c>
      <c r="B80" s="7">
        <v>2</v>
      </c>
      <c r="C80" s="7"/>
      <c r="D80" s="7"/>
      <c r="E80" s="7">
        <v>6</v>
      </c>
      <c r="F80" s="7">
        <v>2</v>
      </c>
      <c r="G80" s="7">
        <v>4</v>
      </c>
      <c r="H80" s="7"/>
      <c r="I80" s="7"/>
      <c r="J80" s="7">
        <v>1</v>
      </c>
      <c r="K80" s="8">
        <f t="shared" si="4"/>
        <v>15</v>
      </c>
      <c r="M80" s="1" t="s">
        <v>85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86</v>
      </c>
      <c r="B81" s="7"/>
      <c r="C81" s="7">
        <v>2</v>
      </c>
      <c r="D81" s="7">
        <v>4</v>
      </c>
      <c r="E81" s="7">
        <v>1</v>
      </c>
      <c r="F81" s="7"/>
      <c r="G81" s="7"/>
      <c r="H81" s="7"/>
      <c r="I81" s="7"/>
      <c r="J81" s="7"/>
      <c r="K81" s="8">
        <f t="shared" si="4"/>
        <v>7</v>
      </c>
      <c r="M81" s="1" t="s">
        <v>86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87</v>
      </c>
      <c r="B82" s="7"/>
      <c r="C82" s="7">
        <v>2</v>
      </c>
      <c r="D82" s="7">
        <v>6</v>
      </c>
      <c r="E82" s="7">
        <v>1</v>
      </c>
      <c r="F82" s="7">
        <v>2</v>
      </c>
      <c r="G82" s="7"/>
      <c r="H82" s="7">
        <v>3</v>
      </c>
      <c r="I82" s="7">
        <v>1</v>
      </c>
      <c r="J82" s="7"/>
      <c r="K82" s="8">
        <f t="shared" si="4"/>
        <v>15</v>
      </c>
      <c r="M82" s="1" t="s">
        <v>87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88</v>
      </c>
      <c r="B83" s="7"/>
      <c r="C83" s="7">
        <v>5</v>
      </c>
      <c r="D83" s="7">
        <v>5</v>
      </c>
      <c r="E83" s="7">
        <v>2</v>
      </c>
      <c r="F83" s="7">
        <v>1</v>
      </c>
      <c r="G83" s="7">
        <v>1</v>
      </c>
      <c r="H83" s="7">
        <v>4</v>
      </c>
      <c r="I83" s="7"/>
      <c r="J83" s="7"/>
      <c r="K83" s="8">
        <f t="shared" si="4"/>
        <v>18</v>
      </c>
      <c r="M83" s="1" t="s">
        <v>88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89</v>
      </c>
      <c r="B84" s="7"/>
      <c r="C84" s="7"/>
      <c r="D84" s="7"/>
      <c r="E84" s="7"/>
      <c r="F84" s="7">
        <v>5</v>
      </c>
      <c r="G84" s="7"/>
      <c r="H84" s="7"/>
      <c r="I84" s="7"/>
      <c r="J84" s="7"/>
      <c r="K84" s="8">
        <f t="shared" si="4"/>
        <v>5</v>
      </c>
      <c r="M84" s="1" t="s">
        <v>89</v>
      </c>
      <c r="N84" s="9"/>
      <c r="O84" s="9"/>
      <c r="P84" s="9"/>
      <c r="Q84" s="9"/>
      <c r="R84" s="9">
        <v>32.6</v>
      </c>
      <c r="S84" s="9"/>
      <c r="T84" s="9"/>
      <c r="U84" s="9"/>
      <c r="V84" s="9"/>
      <c r="W84" s="10">
        <f t="shared" si="5"/>
        <v>32.6</v>
      </c>
    </row>
    <row r="85" spans="1:23" ht="12">
      <c r="A85" s="1" t="s">
        <v>90</v>
      </c>
      <c r="B85" s="7"/>
      <c r="C85" s="7"/>
      <c r="D85" s="7"/>
      <c r="E85" s="7"/>
      <c r="F85" s="7"/>
      <c r="G85" s="7"/>
      <c r="H85" s="7"/>
      <c r="I85" s="7"/>
      <c r="J85" s="7"/>
      <c r="K85" s="8">
        <f t="shared" si="4"/>
        <v>0</v>
      </c>
      <c r="M85" s="1" t="s">
        <v>90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91</v>
      </c>
      <c r="B86" s="7">
        <v>2</v>
      </c>
      <c r="C86" s="7"/>
      <c r="D86" s="7">
        <v>1</v>
      </c>
      <c r="E86" s="7">
        <v>1</v>
      </c>
      <c r="F86" s="7">
        <v>3</v>
      </c>
      <c r="G86" s="7"/>
      <c r="H86" s="7">
        <v>2</v>
      </c>
      <c r="I86" s="7"/>
      <c r="J86" s="7"/>
      <c r="K86" s="8">
        <f t="shared" si="4"/>
        <v>9</v>
      </c>
      <c r="M86" s="1" t="s">
        <v>91</v>
      </c>
      <c r="N86" s="9"/>
      <c r="O86" s="9"/>
      <c r="P86" s="9"/>
      <c r="Q86" s="9">
        <v>154</v>
      </c>
      <c r="R86" s="9">
        <v>940.4</v>
      </c>
      <c r="S86" s="9"/>
      <c r="T86" s="9">
        <v>129</v>
      </c>
      <c r="U86" s="9"/>
      <c r="V86" s="9"/>
      <c r="W86" s="10">
        <f t="shared" si="5"/>
        <v>1223.4</v>
      </c>
    </row>
    <row r="87" spans="1:23" ht="12">
      <c r="A87" s="1" t="s">
        <v>92</v>
      </c>
      <c r="B87" s="7"/>
      <c r="C87" s="7"/>
      <c r="D87" s="7"/>
      <c r="E87" s="7"/>
      <c r="F87" s="7"/>
      <c r="G87" s="7"/>
      <c r="H87" s="7"/>
      <c r="I87" s="7"/>
      <c r="J87" s="7"/>
      <c r="K87" s="8">
        <f t="shared" si="4"/>
        <v>0</v>
      </c>
      <c r="M87" s="1" t="s">
        <v>92</v>
      </c>
      <c r="N87" s="9"/>
      <c r="O87" s="9"/>
      <c r="P87" s="9"/>
      <c r="Q87" s="9"/>
      <c r="R87" s="9"/>
      <c r="S87" s="9"/>
      <c r="T87" s="9"/>
      <c r="U87" s="9"/>
      <c r="V87" s="9"/>
      <c r="W87" s="10">
        <f t="shared" si="5"/>
        <v>0</v>
      </c>
    </row>
    <row r="88" spans="1:23" ht="12">
      <c r="A88" s="1" t="s">
        <v>93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93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94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95</v>
      </c>
      <c r="B90" s="7"/>
      <c r="C90" s="7"/>
      <c r="D90" s="7"/>
      <c r="E90" s="7"/>
      <c r="F90" s="7"/>
      <c r="G90" s="7"/>
      <c r="H90" s="7">
        <v>2</v>
      </c>
      <c r="I90" s="7"/>
      <c r="J90" s="7"/>
      <c r="K90" s="8">
        <f t="shared" si="4"/>
        <v>2</v>
      </c>
      <c r="M90" s="1" t="s">
        <v>95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96</v>
      </c>
      <c r="B91" s="7"/>
      <c r="C91" s="7"/>
      <c r="D91" s="7"/>
      <c r="E91" s="7"/>
      <c r="F91" s="7"/>
      <c r="G91" s="7"/>
      <c r="H91" s="7"/>
      <c r="I91" s="7"/>
      <c r="J91" s="7"/>
      <c r="K91" s="8">
        <f t="shared" si="4"/>
        <v>0</v>
      </c>
      <c r="M91" s="1" t="s">
        <v>96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97</v>
      </c>
      <c r="B92" s="7">
        <v>18</v>
      </c>
      <c r="C92" s="7">
        <v>5</v>
      </c>
      <c r="D92" s="7"/>
      <c r="E92" s="7">
        <v>2</v>
      </c>
      <c r="F92" s="7"/>
      <c r="G92" s="7">
        <v>8</v>
      </c>
      <c r="H92" s="7">
        <v>2</v>
      </c>
      <c r="I92" s="7"/>
      <c r="J92" s="7"/>
      <c r="K92" s="8">
        <f t="shared" si="4"/>
        <v>35</v>
      </c>
      <c r="M92" s="1" t="s">
        <v>97</v>
      </c>
      <c r="N92" s="9">
        <v>2321</v>
      </c>
      <c r="O92" s="9">
        <v>648</v>
      </c>
      <c r="P92" s="9"/>
      <c r="Q92" s="9">
        <v>206</v>
      </c>
      <c r="R92" s="9"/>
      <c r="S92" s="9">
        <v>774</v>
      </c>
      <c r="T92" s="9">
        <v>258</v>
      </c>
      <c r="U92" s="9"/>
      <c r="V92" s="9"/>
      <c r="W92" s="10">
        <f t="shared" si="5"/>
        <v>4207</v>
      </c>
    </row>
    <row r="93" spans="1:23" ht="12">
      <c r="A93" s="1" t="s">
        <v>98</v>
      </c>
      <c r="B93" s="7">
        <v>3</v>
      </c>
      <c r="C93" s="7">
        <v>10</v>
      </c>
      <c r="D93" s="7"/>
      <c r="E93" s="7">
        <v>3</v>
      </c>
      <c r="F93" s="7">
        <v>4</v>
      </c>
      <c r="G93" s="7"/>
      <c r="H93" s="7">
        <v>5</v>
      </c>
      <c r="I93" s="7">
        <v>7</v>
      </c>
      <c r="J93" s="7">
        <v>2</v>
      </c>
      <c r="K93" s="8">
        <f t="shared" si="4"/>
        <v>34</v>
      </c>
      <c r="M93" s="1" t="s">
        <v>98</v>
      </c>
      <c r="N93" s="9"/>
      <c r="O93" s="9">
        <v>1470</v>
      </c>
      <c r="P93" s="9"/>
      <c r="Q93" s="9">
        <v>299</v>
      </c>
      <c r="R93" s="9">
        <v>36</v>
      </c>
      <c r="S93" s="9"/>
      <c r="T93" s="9">
        <v>491</v>
      </c>
      <c r="U93" s="9">
        <v>628</v>
      </c>
      <c r="V93" s="9">
        <v>332</v>
      </c>
      <c r="W93" s="10">
        <f t="shared" si="5"/>
        <v>3256</v>
      </c>
    </row>
    <row r="94" spans="1:23" ht="12">
      <c r="A94" s="1" t="s">
        <v>135</v>
      </c>
      <c r="B94" s="7">
        <v>1</v>
      </c>
      <c r="C94" s="7">
        <v>4</v>
      </c>
      <c r="D94" s="7">
        <v>8</v>
      </c>
      <c r="E94" s="7">
        <v>5</v>
      </c>
      <c r="F94" s="7">
        <v>1</v>
      </c>
      <c r="G94" s="7"/>
      <c r="H94" s="7">
        <v>3</v>
      </c>
      <c r="I94" s="7"/>
      <c r="J94" s="7"/>
      <c r="K94" s="8">
        <f t="shared" si="4"/>
        <v>22</v>
      </c>
      <c r="M94" s="1" t="s">
        <v>135</v>
      </c>
      <c r="N94" s="9"/>
      <c r="O94" s="9"/>
      <c r="P94" s="9">
        <v>271.3</v>
      </c>
      <c r="Q94" s="9">
        <v>368</v>
      </c>
      <c r="R94" s="9"/>
      <c r="S94" s="9"/>
      <c r="T94" s="9"/>
      <c r="U94" s="9"/>
      <c r="V94" s="9"/>
      <c r="W94" s="10">
        <f t="shared" si="5"/>
        <v>639.3</v>
      </c>
    </row>
    <row r="95" spans="1:23" ht="12">
      <c r="A95" s="1" t="s">
        <v>99</v>
      </c>
      <c r="B95" s="7"/>
      <c r="C95" s="7"/>
      <c r="D95" s="7"/>
      <c r="E95" s="7"/>
      <c r="F95" s="7"/>
      <c r="G95" s="7"/>
      <c r="H95" s="7"/>
      <c r="I95" s="7"/>
      <c r="J95" s="7"/>
      <c r="K95" s="8">
        <f t="shared" si="4"/>
        <v>0</v>
      </c>
      <c r="M95" s="1" t="s">
        <v>99</v>
      </c>
      <c r="N95" s="9"/>
      <c r="O95" s="9"/>
      <c r="P95" s="9"/>
      <c r="Q95" s="9"/>
      <c r="R95" s="9"/>
      <c r="S95" s="9"/>
      <c r="T95" s="9"/>
      <c r="U95" s="9"/>
      <c r="V95" s="9"/>
      <c r="W95" s="10">
        <f t="shared" si="5"/>
        <v>0</v>
      </c>
    </row>
    <row r="96" spans="1:23" ht="12">
      <c r="A96" s="1" t="s">
        <v>100</v>
      </c>
      <c r="B96" s="7"/>
      <c r="C96" s="7"/>
      <c r="D96" s="7"/>
      <c r="E96" s="7"/>
      <c r="F96" s="7"/>
      <c r="G96" s="7"/>
      <c r="H96" s="7"/>
      <c r="I96" s="7"/>
      <c r="J96" s="7"/>
      <c r="K96" s="8">
        <f t="shared" si="4"/>
        <v>0</v>
      </c>
      <c r="M96" s="1" t="s">
        <v>100</v>
      </c>
      <c r="N96" s="9"/>
      <c r="O96" s="9"/>
      <c r="P96" s="9"/>
      <c r="Q96" s="9"/>
      <c r="R96" s="9"/>
      <c r="S96" s="9"/>
      <c r="T96" s="9"/>
      <c r="U96" s="9"/>
      <c r="V96" s="9"/>
      <c r="W96" s="10">
        <f t="shared" si="5"/>
        <v>0</v>
      </c>
    </row>
    <row r="97" spans="1:23" ht="12">
      <c r="A97" s="1" t="s">
        <v>101</v>
      </c>
      <c r="B97" s="7"/>
      <c r="C97" s="7"/>
      <c r="D97" s="7"/>
      <c r="E97" s="7"/>
      <c r="F97" s="7">
        <v>2</v>
      </c>
      <c r="G97" s="7"/>
      <c r="H97" s="7"/>
      <c r="I97" s="7"/>
      <c r="J97" s="7"/>
      <c r="K97" s="8">
        <f t="shared" si="4"/>
        <v>2</v>
      </c>
      <c r="M97" s="1" t="s">
        <v>101</v>
      </c>
      <c r="N97" s="9"/>
      <c r="O97" s="9"/>
      <c r="P97" s="9"/>
      <c r="Q97" s="9"/>
      <c r="R97" s="9">
        <v>4</v>
      </c>
      <c r="S97" s="9"/>
      <c r="T97" s="9"/>
      <c r="U97" s="9"/>
      <c r="V97" s="9"/>
      <c r="W97" s="10">
        <f t="shared" si="5"/>
        <v>4</v>
      </c>
    </row>
    <row r="98" spans="1:23" ht="12">
      <c r="A98" s="1" t="s">
        <v>102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102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103</v>
      </c>
      <c r="B99" s="7"/>
      <c r="C99" s="7"/>
      <c r="D99" s="7"/>
      <c r="E99" s="7"/>
      <c r="F99" s="7"/>
      <c r="G99" s="7">
        <v>1</v>
      </c>
      <c r="H99" s="7"/>
      <c r="I99" s="7"/>
      <c r="J99" s="7"/>
      <c r="K99" s="8">
        <f t="shared" si="4"/>
        <v>1</v>
      </c>
      <c r="M99" s="1" t="s">
        <v>103</v>
      </c>
      <c r="N99" s="9"/>
      <c r="O99" s="9"/>
      <c r="P99" s="9"/>
      <c r="Q99" s="9"/>
      <c r="R99" s="9"/>
      <c r="S99" s="9">
        <v>338</v>
      </c>
      <c r="T99" s="9"/>
      <c r="U99" s="9"/>
      <c r="V99" s="9"/>
      <c r="W99" s="10">
        <f t="shared" si="5"/>
        <v>338</v>
      </c>
    </row>
    <row r="100" spans="1:23" ht="12">
      <c r="A100" s="1" t="s">
        <v>104</v>
      </c>
      <c r="B100" s="7"/>
      <c r="C100" s="7"/>
      <c r="D100" s="7"/>
      <c r="E100" s="7"/>
      <c r="F100" s="7"/>
      <c r="G100" s="7"/>
      <c r="H100" s="7"/>
      <c r="I100" s="7"/>
      <c r="J100" s="7"/>
      <c r="K100" s="8">
        <f t="shared" si="4"/>
        <v>0</v>
      </c>
      <c r="M100" s="1" t="s">
        <v>104</v>
      </c>
      <c r="N100" s="9"/>
      <c r="O100" s="9"/>
      <c r="P100" s="9"/>
      <c r="Q100" s="9"/>
      <c r="R100" s="9"/>
      <c r="S100" s="9"/>
      <c r="T100" s="9"/>
      <c r="U100" s="9"/>
      <c r="V100" s="9"/>
      <c r="W100" s="10">
        <f t="shared" si="5"/>
        <v>0</v>
      </c>
    </row>
    <row r="101" spans="1:23" ht="12">
      <c r="A101" s="1" t="s">
        <v>105</v>
      </c>
      <c r="B101" s="7">
        <v>202</v>
      </c>
      <c r="C101" s="7">
        <v>136</v>
      </c>
      <c r="D101" s="7">
        <v>156</v>
      </c>
      <c r="E101" s="7">
        <v>252</v>
      </c>
      <c r="F101" s="7">
        <v>278</v>
      </c>
      <c r="G101" s="7">
        <v>302</v>
      </c>
      <c r="H101" s="7">
        <v>261</v>
      </c>
      <c r="I101" s="7">
        <v>142</v>
      </c>
      <c r="J101" s="7">
        <v>92</v>
      </c>
      <c r="K101" s="8">
        <f t="shared" si="4"/>
        <v>1821</v>
      </c>
      <c r="M101" s="1" t="s">
        <v>105</v>
      </c>
      <c r="N101" s="9">
        <v>16801</v>
      </c>
      <c r="O101" s="9">
        <v>12019.2</v>
      </c>
      <c r="P101" s="9">
        <v>13729.3</v>
      </c>
      <c r="Q101" s="9">
        <v>19287.5</v>
      </c>
      <c r="R101" s="9">
        <v>23697</v>
      </c>
      <c r="S101" s="9">
        <v>20023.2</v>
      </c>
      <c r="T101" s="9">
        <v>18886.9</v>
      </c>
      <c r="U101" s="9">
        <v>9722.9</v>
      </c>
      <c r="V101" s="9">
        <v>6071.2</v>
      </c>
      <c r="W101" s="10">
        <f t="shared" si="5"/>
        <v>140238.2</v>
      </c>
    </row>
    <row r="102" spans="1:23" ht="12">
      <c r="A102" s="1" t="s">
        <v>106</v>
      </c>
      <c r="B102" s="7"/>
      <c r="C102" s="7"/>
      <c r="D102" s="7"/>
      <c r="E102" s="7"/>
      <c r="F102" s="7">
        <v>1</v>
      </c>
      <c r="G102" s="7"/>
      <c r="H102" s="7"/>
      <c r="I102" s="7"/>
      <c r="J102" s="7"/>
      <c r="K102" s="8">
        <f t="shared" si="4"/>
        <v>1</v>
      </c>
      <c r="M102" s="1" t="s">
        <v>106</v>
      </c>
      <c r="N102" s="9"/>
      <c r="O102" s="9"/>
      <c r="P102" s="9"/>
      <c r="Q102" s="9"/>
      <c r="R102" s="9">
        <v>0.8</v>
      </c>
      <c r="S102" s="9"/>
      <c r="T102" s="9"/>
      <c r="U102" s="9"/>
      <c r="V102" s="9"/>
      <c r="W102" s="10">
        <f t="shared" si="5"/>
        <v>0.8</v>
      </c>
    </row>
    <row r="103" spans="1:23" ht="12">
      <c r="A103" s="1" t="s">
        <v>107</v>
      </c>
      <c r="B103" s="7"/>
      <c r="C103" s="7">
        <v>1</v>
      </c>
      <c r="D103" s="7"/>
      <c r="E103" s="7">
        <v>1</v>
      </c>
      <c r="F103" s="7"/>
      <c r="G103" s="7"/>
      <c r="H103" s="7"/>
      <c r="I103" s="7"/>
      <c r="J103" s="7"/>
      <c r="K103" s="8">
        <f t="shared" si="4"/>
        <v>2</v>
      </c>
      <c r="M103" s="1" t="s">
        <v>107</v>
      </c>
      <c r="N103" s="9"/>
      <c r="O103" s="9"/>
      <c r="P103" s="9"/>
      <c r="Q103" s="9"/>
      <c r="R103" s="9"/>
      <c r="S103" s="9"/>
      <c r="T103" s="9"/>
      <c r="U103" s="9"/>
      <c r="V103" s="9"/>
      <c r="W103" s="10">
        <f t="shared" si="5"/>
        <v>0</v>
      </c>
    </row>
    <row r="104" spans="1:23" ht="12">
      <c r="A104" s="1" t="s">
        <v>108</v>
      </c>
      <c r="B104" s="7"/>
      <c r="C104" s="7"/>
      <c r="D104" s="7"/>
      <c r="E104" s="7"/>
      <c r="F104" s="7"/>
      <c r="G104" s="7"/>
      <c r="H104" s="7"/>
      <c r="I104" s="7"/>
      <c r="J104" s="7"/>
      <c r="K104" s="8">
        <f aca="true" t="shared" si="6" ref="K104:K109">SUM(B104:J104)</f>
        <v>0</v>
      </c>
      <c r="M104" s="1" t="s">
        <v>108</v>
      </c>
      <c r="N104" s="9"/>
      <c r="O104" s="9"/>
      <c r="P104" s="9"/>
      <c r="Q104" s="9"/>
      <c r="R104" s="9"/>
      <c r="S104" s="9"/>
      <c r="T104" s="9"/>
      <c r="U104" s="9"/>
      <c r="V104" s="9"/>
      <c r="W104" s="10">
        <f>SUM(N104:V104)</f>
        <v>0</v>
      </c>
    </row>
    <row r="105" spans="1:23" ht="12">
      <c r="A105" s="1" t="s">
        <v>109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109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>SUM(N105:V105)</f>
        <v>0</v>
      </c>
    </row>
    <row r="106" spans="1:23" ht="12">
      <c r="A106" s="1" t="s">
        <v>131</v>
      </c>
      <c r="B106" s="7"/>
      <c r="C106" s="7"/>
      <c r="D106" s="7"/>
      <c r="E106" s="7"/>
      <c r="F106" s="7"/>
      <c r="G106" s="7">
        <v>1</v>
      </c>
      <c r="H106" s="7"/>
      <c r="I106" s="7"/>
      <c r="J106" s="7"/>
      <c r="K106" s="8">
        <f t="shared" si="6"/>
        <v>1</v>
      </c>
      <c r="M106" s="1" t="s">
        <v>131</v>
      </c>
      <c r="N106" s="7"/>
      <c r="O106" s="7"/>
      <c r="P106" s="7"/>
      <c r="Q106" s="7"/>
      <c r="R106" s="7"/>
      <c r="S106" s="7">
        <v>120</v>
      </c>
      <c r="T106" s="7"/>
      <c r="U106" s="7"/>
      <c r="V106" s="7"/>
      <c r="W106" s="8">
        <f>SUM(N106:V106)</f>
        <v>120</v>
      </c>
    </row>
    <row r="107" spans="1:23" ht="12">
      <c r="A107" s="1" t="s">
        <v>110</v>
      </c>
      <c r="B107" s="7"/>
      <c r="C107" s="7"/>
      <c r="D107" s="7">
        <v>1</v>
      </c>
      <c r="E107" s="7"/>
      <c r="F107" s="7">
        <v>1</v>
      </c>
      <c r="G107" s="7">
        <v>1</v>
      </c>
      <c r="H107" s="7"/>
      <c r="I107" s="7">
        <v>1</v>
      </c>
      <c r="J107" s="7">
        <v>1</v>
      </c>
      <c r="K107" s="8">
        <f t="shared" si="6"/>
        <v>5</v>
      </c>
      <c r="M107" s="1" t="s">
        <v>110</v>
      </c>
      <c r="N107" s="9"/>
      <c r="O107" s="9"/>
      <c r="P107" s="9">
        <v>121</v>
      </c>
      <c r="Q107" s="9"/>
      <c r="R107" s="9">
        <v>170</v>
      </c>
      <c r="S107" s="9">
        <v>94</v>
      </c>
      <c r="T107" s="9"/>
      <c r="U107" s="9">
        <v>123</v>
      </c>
      <c r="V107" s="9">
        <v>129</v>
      </c>
      <c r="W107" s="10">
        <f>SUM(N107:V107)</f>
        <v>637</v>
      </c>
    </row>
    <row r="108" spans="1:23" ht="12">
      <c r="A108" s="1" t="s">
        <v>111</v>
      </c>
      <c r="B108" s="4"/>
      <c r="C108" s="4"/>
      <c r="D108" s="4">
        <v>5</v>
      </c>
      <c r="E108" s="4">
        <v>2</v>
      </c>
      <c r="F108" s="4"/>
      <c r="G108" s="4"/>
      <c r="H108" s="4">
        <v>2</v>
      </c>
      <c r="I108" s="4"/>
      <c r="J108" s="4">
        <v>1</v>
      </c>
      <c r="K108" s="8">
        <f t="shared" si="6"/>
        <v>10</v>
      </c>
      <c r="M108" s="1" t="s">
        <v>111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>SUM(N108:V108)</f>
        <v>0</v>
      </c>
    </row>
    <row r="109" spans="1:23" ht="12">
      <c r="A109" s="1" t="s">
        <v>112</v>
      </c>
      <c r="B109" s="7"/>
      <c r="C109" s="7"/>
      <c r="D109" s="7"/>
      <c r="E109" s="7"/>
      <c r="F109" s="7">
        <v>2</v>
      </c>
      <c r="G109" s="7"/>
      <c r="H109" s="7"/>
      <c r="I109" s="7"/>
      <c r="J109" s="7"/>
      <c r="K109" s="8">
        <f t="shared" si="6"/>
        <v>2</v>
      </c>
      <c r="M109" s="1" t="s">
        <v>112</v>
      </c>
      <c r="N109" s="9"/>
      <c r="O109" s="9"/>
      <c r="P109" s="9"/>
      <c r="Q109" s="9"/>
      <c r="R109" s="9">
        <v>19.4</v>
      </c>
      <c r="S109" s="9"/>
      <c r="T109" s="9"/>
      <c r="U109" s="9"/>
      <c r="V109" s="9"/>
      <c r="W109" s="10">
        <f>SUM(N109:V109)</f>
        <v>19.4</v>
      </c>
    </row>
    <row r="110" spans="1:23" ht="12">
      <c r="A110" s="1" t="s">
        <v>113</v>
      </c>
      <c r="B110" s="8">
        <f aca="true" t="shared" si="7" ref="B110:K110">SUM(B8:B109)</f>
        <v>405</v>
      </c>
      <c r="C110" s="8">
        <f t="shared" si="7"/>
        <v>258</v>
      </c>
      <c r="D110" s="8">
        <f t="shared" si="7"/>
        <v>347</v>
      </c>
      <c r="E110" s="8">
        <f t="shared" si="7"/>
        <v>465</v>
      </c>
      <c r="F110" s="8">
        <f t="shared" si="7"/>
        <v>527</v>
      </c>
      <c r="G110" s="8">
        <f t="shared" si="7"/>
        <v>580</v>
      </c>
      <c r="H110" s="8">
        <f t="shared" si="7"/>
        <v>557</v>
      </c>
      <c r="I110" s="8">
        <f t="shared" si="7"/>
        <v>289</v>
      </c>
      <c r="J110" s="8">
        <f t="shared" si="7"/>
        <v>172</v>
      </c>
      <c r="K110" s="8">
        <f t="shared" si="7"/>
        <v>3600</v>
      </c>
      <c r="M110" s="1" t="s">
        <v>113</v>
      </c>
      <c r="N110" s="10">
        <f aca="true" t="shared" si="8" ref="N110:V110">SUM(N8:N109)</f>
        <v>23815.2</v>
      </c>
      <c r="O110" s="10">
        <f t="shared" si="8"/>
        <v>16928.5</v>
      </c>
      <c r="P110" s="10">
        <f t="shared" si="8"/>
        <v>17189.8</v>
      </c>
      <c r="Q110" s="10">
        <f t="shared" si="8"/>
        <v>24025.5</v>
      </c>
      <c r="R110" s="10">
        <f t="shared" si="8"/>
        <v>31925.2</v>
      </c>
      <c r="S110" s="10">
        <f t="shared" si="8"/>
        <v>28276</v>
      </c>
      <c r="T110" s="10">
        <f t="shared" si="8"/>
        <v>28848.4</v>
      </c>
      <c r="U110" s="10">
        <f t="shared" si="8"/>
        <v>13985.3</v>
      </c>
      <c r="V110" s="10">
        <f t="shared" si="8"/>
        <v>8000.799999999999</v>
      </c>
      <c r="W110" s="10">
        <f>SUM(N110:V110)</f>
        <v>192994.69999999998</v>
      </c>
    </row>
    <row r="111" spans="1:23" ht="12">
      <c r="A111" s="11" t="s">
        <v>114</v>
      </c>
      <c r="B111" s="12" t="s">
        <v>114</v>
      </c>
      <c r="C111" s="12" t="s">
        <v>114</v>
      </c>
      <c r="D111" s="12" t="s">
        <v>114</v>
      </c>
      <c r="E111" s="12" t="s">
        <v>114</v>
      </c>
      <c r="F111" s="12" t="s">
        <v>114</v>
      </c>
      <c r="G111" s="12" t="s">
        <v>114</v>
      </c>
      <c r="H111" s="12" t="s">
        <v>114</v>
      </c>
      <c r="I111" s="12" t="s">
        <v>114</v>
      </c>
      <c r="J111" s="12" t="s">
        <v>114</v>
      </c>
      <c r="K111" s="12" t="s">
        <v>114</v>
      </c>
      <c r="M111" s="11" t="s">
        <v>114</v>
      </c>
      <c r="N111" s="13" t="s">
        <v>114</v>
      </c>
      <c r="O111" s="13" t="s">
        <v>114</v>
      </c>
      <c r="P111" s="13" t="s">
        <v>114</v>
      </c>
      <c r="Q111" s="13" t="s">
        <v>114</v>
      </c>
      <c r="R111" s="13" t="s">
        <v>114</v>
      </c>
      <c r="S111" s="13" t="s">
        <v>114</v>
      </c>
      <c r="T111" s="13" t="s">
        <v>114</v>
      </c>
      <c r="U111" s="13" t="s">
        <v>114</v>
      </c>
      <c r="V111" s="13" t="s">
        <v>114</v>
      </c>
      <c r="W111" s="13" t="s">
        <v>114</v>
      </c>
    </row>
    <row r="112" spans="1:23" ht="12">
      <c r="A112" s="1" t="s">
        <v>115</v>
      </c>
      <c r="B112" s="8">
        <f aca="true" t="shared" si="9" ref="B112:J112">B101</f>
        <v>202</v>
      </c>
      <c r="C112" s="8">
        <f t="shared" si="9"/>
        <v>136</v>
      </c>
      <c r="D112" s="8">
        <f t="shared" si="9"/>
        <v>156</v>
      </c>
      <c r="E112" s="8">
        <f t="shared" si="9"/>
        <v>252</v>
      </c>
      <c r="F112" s="8">
        <f t="shared" si="9"/>
        <v>278</v>
      </c>
      <c r="G112" s="8">
        <f t="shared" si="9"/>
        <v>302</v>
      </c>
      <c r="H112" s="8">
        <f t="shared" si="9"/>
        <v>261</v>
      </c>
      <c r="I112" s="8">
        <f t="shared" si="9"/>
        <v>142</v>
      </c>
      <c r="J112" s="8">
        <f t="shared" si="9"/>
        <v>92</v>
      </c>
      <c r="K112" s="8">
        <f aca="true" t="shared" si="10" ref="K112:K126">SUM(B112:J112)</f>
        <v>1821</v>
      </c>
      <c r="M112" s="1" t="s">
        <v>115</v>
      </c>
      <c r="N112" s="10">
        <f aca="true" t="shared" si="11" ref="N112:V112">N101</f>
        <v>16801</v>
      </c>
      <c r="O112" s="10">
        <f t="shared" si="11"/>
        <v>12019.2</v>
      </c>
      <c r="P112" s="10">
        <f t="shared" si="11"/>
        <v>13729.3</v>
      </c>
      <c r="Q112" s="10">
        <f t="shared" si="11"/>
        <v>19287.5</v>
      </c>
      <c r="R112" s="10">
        <f t="shared" si="11"/>
        <v>23697</v>
      </c>
      <c r="S112" s="10">
        <f t="shared" si="11"/>
        <v>20023.2</v>
      </c>
      <c r="T112" s="10">
        <f t="shared" si="11"/>
        <v>18886.9</v>
      </c>
      <c r="U112" s="10">
        <f t="shared" si="11"/>
        <v>9722.9</v>
      </c>
      <c r="V112" s="10">
        <f t="shared" si="11"/>
        <v>6071.2</v>
      </c>
      <c r="W112" s="10">
        <f aca="true" t="shared" si="12" ref="W112:W126">SUM(N112:V112)</f>
        <v>140238.2</v>
      </c>
    </row>
    <row r="113" spans="1:23" ht="12">
      <c r="A113" s="1" t="s">
        <v>116</v>
      </c>
      <c r="B113" s="8">
        <f aca="true" t="shared" si="13" ref="B113:J113">B36</f>
        <v>0</v>
      </c>
      <c r="C113" s="8">
        <f t="shared" si="13"/>
        <v>0</v>
      </c>
      <c r="D113" s="8">
        <f t="shared" si="13"/>
        <v>0</v>
      </c>
      <c r="E113" s="8">
        <f t="shared" si="13"/>
        <v>0</v>
      </c>
      <c r="F113" s="8">
        <f t="shared" si="13"/>
        <v>0</v>
      </c>
      <c r="G113" s="8">
        <f t="shared" si="13"/>
        <v>0</v>
      </c>
      <c r="H113" s="8">
        <f t="shared" si="13"/>
        <v>0</v>
      </c>
      <c r="I113" s="8">
        <f t="shared" si="13"/>
        <v>0</v>
      </c>
      <c r="J113" s="8">
        <f t="shared" si="13"/>
        <v>0</v>
      </c>
      <c r="K113" s="8">
        <f t="shared" si="10"/>
        <v>0</v>
      </c>
      <c r="M113" s="1" t="s">
        <v>116</v>
      </c>
      <c r="N113" s="10">
        <f aca="true" t="shared" si="14" ref="N113:V113">N36</f>
        <v>0</v>
      </c>
      <c r="O113" s="10">
        <f t="shared" si="14"/>
        <v>0</v>
      </c>
      <c r="P113" s="10">
        <f t="shared" si="14"/>
        <v>0</v>
      </c>
      <c r="Q113" s="10">
        <f t="shared" si="14"/>
        <v>0</v>
      </c>
      <c r="R113" s="10">
        <f t="shared" si="14"/>
        <v>0</v>
      </c>
      <c r="S113" s="10">
        <f t="shared" si="14"/>
        <v>0</v>
      </c>
      <c r="T113" s="10">
        <f t="shared" si="14"/>
        <v>0</v>
      </c>
      <c r="U113" s="10">
        <f t="shared" si="14"/>
        <v>0</v>
      </c>
      <c r="V113" s="10">
        <f t="shared" si="14"/>
        <v>0</v>
      </c>
      <c r="W113" s="10">
        <f t="shared" si="12"/>
        <v>0</v>
      </c>
    </row>
    <row r="114" spans="1:23" ht="12">
      <c r="A114" s="1" t="s">
        <v>117</v>
      </c>
      <c r="B114" s="8">
        <f aca="true" t="shared" si="15" ref="B114:J114">B13+B65</f>
        <v>4</v>
      </c>
      <c r="C114" s="8">
        <f t="shared" si="15"/>
        <v>1</v>
      </c>
      <c r="D114" s="8">
        <f t="shared" si="15"/>
        <v>0</v>
      </c>
      <c r="E114" s="8">
        <f t="shared" si="15"/>
        <v>3</v>
      </c>
      <c r="F114" s="8">
        <f t="shared" si="15"/>
        <v>15</v>
      </c>
      <c r="G114" s="8">
        <f t="shared" si="15"/>
        <v>9</v>
      </c>
      <c r="H114" s="8">
        <f t="shared" si="15"/>
        <v>13</v>
      </c>
      <c r="I114" s="8">
        <f t="shared" si="15"/>
        <v>4</v>
      </c>
      <c r="J114" s="8">
        <f t="shared" si="15"/>
        <v>3</v>
      </c>
      <c r="K114" s="8">
        <f t="shared" si="10"/>
        <v>52</v>
      </c>
      <c r="M114" s="1" t="s">
        <v>117</v>
      </c>
      <c r="N114" s="10">
        <f aca="true" t="shared" si="16" ref="N114:V114">N13+N65</f>
        <v>1005.5</v>
      </c>
      <c r="O114" s="10">
        <f t="shared" si="16"/>
        <v>170</v>
      </c>
      <c r="P114" s="10">
        <f t="shared" si="16"/>
        <v>0</v>
      </c>
      <c r="Q114" s="10">
        <f t="shared" si="16"/>
        <v>558</v>
      </c>
      <c r="R114" s="10">
        <f t="shared" si="16"/>
        <v>3788.5</v>
      </c>
      <c r="S114" s="10">
        <f t="shared" si="16"/>
        <v>234</v>
      </c>
      <c r="T114" s="10">
        <f t="shared" si="16"/>
        <v>3828</v>
      </c>
      <c r="U114" s="10">
        <f t="shared" si="16"/>
        <v>841</v>
      </c>
      <c r="V114" s="10">
        <f t="shared" si="16"/>
        <v>400.3</v>
      </c>
      <c r="W114" s="10">
        <f t="shared" si="12"/>
        <v>10825.3</v>
      </c>
    </row>
    <row r="115" spans="1:23" ht="12">
      <c r="A115" s="1" t="s">
        <v>118</v>
      </c>
      <c r="B115" s="8">
        <f aca="true" t="shared" si="17" ref="B115:J115">B48</f>
        <v>0</v>
      </c>
      <c r="C115" s="8">
        <f t="shared" si="17"/>
        <v>0</v>
      </c>
      <c r="D115" s="8">
        <f t="shared" si="17"/>
        <v>0</v>
      </c>
      <c r="E115" s="8">
        <f t="shared" si="17"/>
        <v>0</v>
      </c>
      <c r="F115" s="8">
        <f t="shared" si="17"/>
        <v>0</v>
      </c>
      <c r="G115" s="8">
        <f t="shared" si="17"/>
        <v>0</v>
      </c>
      <c r="H115" s="8">
        <f t="shared" si="17"/>
        <v>0</v>
      </c>
      <c r="I115" s="8">
        <f t="shared" si="17"/>
        <v>0</v>
      </c>
      <c r="J115" s="8">
        <f t="shared" si="17"/>
        <v>2</v>
      </c>
      <c r="K115" s="8">
        <f t="shared" si="10"/>
        <v>2</v>
      </c>
      <c r="M115" s="1" t="s">
        <v>118</v>
      </c>
      <c r="N115" s="10">
        <f aca="true" t="shared" si="18" ref="N115:V115">N48</f>
        <v>0</v>
      </c>
      <c r="O115" s="10">
        <f t="shared" si="18"/>
        <v>0</v>
      </c>
      <c r="P115" s="10">
        <f t="shared" si="18"/>
        <v>0</v>
      </c>
      <c r="Q115" s="10">
        <f t="shared" si="18"/>
        <v>0</v>
      </c>
      <c r="R115" s="10">
        <f t="shared" si="18"/>
        <v>0</v>
      </c>
      <c r="S115" s="10">
        <f t="shared" si="18"/>
        <v>0</v>
      </c>
      <c r="T115" s="10">
        <f t="shared" si="18"/>
        <v>0</v>
      </c>
      <c r="U115" s="10">
        <f t="shared" si="18"/>
        <v>0</v>
      </c>
      <c r="V115" s="10">
        <f t="shared" si="18"/>
        <v>26</v>
      </c>
      <c r="W115" s="10">
        <f t="shared" si="12"/>
        <v>26</v>
      </c>
    </row>
    <row r="116" spans="1:23" ht="12">
      <c r="A116" s="1" t="s">
        <v>119</v>
      </c>
      <c r="B116" s="8">
        <f aca="true" t="shared" si="19" ref="B116:J116">B50</f>
        <v>1</v>
      </c>
      <c r="C116" s="8">
        <f t="shared" si="19"/>
        <v>1</v>
      </c>
      <c r="D116" s="8">
        <f t="shared" si="19"/>
        <v>0</v>
      </c>
      <c r="E116" s="8">
        <f t="shared" si="19"/>
        <v>6</v>
      </c>
      <c r="F116" s="8">
        <f t="shared" si="19"/>
        <v>13</v>
      </c>
      <c r="G116" s="8">
        <f t="shared" si="19"/>
        <v>1</v>
      </c>
      <c r="H116" s="8">
        <f t="shared" si="19"/>
        <v>15</v>
      </c>
      <c r="I116" s="8">
        <f t="shared" si="19"/>
        <v>25</v>
      </c>
      <c r="J116" s="8">
        <f t="shared" si="19"/>
        <v>11</v>
      </c>
      <c r="K116" s="8">
        <f t="shared" si="10"/>
        <v>73</v>
      </c>
      <c r="M116" s="1" t="s">
        <v>119</v>
      </c>
      <c r="N116" s="10">
        <f aca="true" t="shared" si="20" ref="N116:V116">N50</f>
        <v>5.5</v>
      </c>
      <c r="O116" s="10">
        <f t="shared" si="20"/>
        <v>0</v>
      </c>
      <c r="P116" s="10">
        <f t="shared" si="20"/>
        <v>0</v>
      </c>
      <c r="Q116" s="10">
        <f t="shared" si="20"/>
        <v>41.8</v>
      </c>
      <c r="R116" s="10">
        <f t="shared" si="20"/>
        <v>91.6</v>
      </c>
      <c r="S116" s="10">
        <f t="shared" si="20"/>
        <v>7.4</v>
      </c>
      <c r="T116" s="10">
        <f t="shared" si="20"/>
        <v>89</v>
      </c>
      <c r="U116" s="10">
        <f t="shared" si="20"/>
        <v>166.7</v>
      </c>
      <c r="V116" s="10">
        <f t="shared" si="20"/>
        <v>82.1</v>
      </c>
      <c r="W116" s="10">
        <f t="shared" si="12"/>
        <v>484.1</v>
      </c>
    </row>
    <row r="117" spans="1:23" ht="12">
      <c r="A117" s="1" t="s">
        <v>120</v>
      </c>
      <c r="B117" s="8">
        <f aca="true" t="shared" si="21" ref="B117:J117">B67</f>
        <v>0</v>
      </c>
      <c r="C117" s="8">
        <f t="shared" si="21"/>
        <v>0</v>
      </c>
      <c r="D117" s="8">
        <f t="shared" si="21"/>
        <v>0</v>
      </c>
      <c r="E117" s="8">
        <f t="shared" si="21"/>
        <v>0</v>
      </c>
      <c r="F117" s="8">
        <f t="shared" si="21"/>
        <v>3</v>
      </c>
      <c r="G117" s="8">
        <f t="shared" si="21"/>
        <v>0</v>
      </c>
      <c r="H117" s="8">
        <f t="shared" si="21"/>
        <v>0</v>
      </c>
      <c r="I117" s="8">
        <f t="shared" si="21"/>
        <v>0</v>
      </c>
      <c r="J117" s="8">
        <f t="shared" si="21"/>
        <v>0</v>
      </c>
      <c r="K117" s="8">
        <f t="shared" si="10"/>
        <v>3</v>
      </c>
      <c r="M117" s="1" t="s">
        <v>120</v>
      </c>
      <c r="N117" s="10">
        <f aca="true" t="shared" si="22" ref="N117:V117">N67</f>
        <v>0</v>
      </c>
      <c r="O117" s="10">
        <f t="shared" si="22"/>
        <v>0</v>
      </c>
      <c r="P117" s="10">
        <f t="shared" si="22"/>
        <v>0</v>
      </c>
      <c r="Q117" s="10">
        <f t="shared" si="22"/>
        <v>0</v>
      </c>
      <c r="R117" s="10">
        <f t="shared" si="22"/>
        <v>14</v>
      </c>
      <c r="S117" s="10">
        <f t="shared" si="22"/>
        <v>0</v>
      </c>
      <c r="T117" s="10">
        <f t="shared" si="22"/>
        <v>0</v>
      </c>
      <c r="U117" s="10">
        <f t="shared" si="22"/>
        <v>0</v>
      </c>
      <c r="V117" s="10">
        <f t="shared" si="22"/>
        <v>0</v>
      </c>
      <c r="W117" s="10">
        <f t="shared" si="12"/>
        <v>14</v>
      </c>
    </row>
    <row r="118" spans="1:23" ht="12">
      <c r="A118" s="1" t="s">
        <v>121</v>
      </c>
      <c r="B118" s="8">
        <f aca="true" t="shared" si="23" ref="B118:J118">B51+B84</f>
        <v>0</v>
      </c>
      <c r="C118" s="8">
        <f t="shared" si="23"/>
        <v>2</v>
      </c>
      <c r="D118" s="8">
        <f t="shared" si="23"/>
        <v>1</v>
      </c>
      <c r="E118" s="8">
        <f t="shared" si="23"/>
        <v>2</v>
      </c>
      <c r="F118" s="8">
        <f t="shared" si="23"/>
        <v>9</v>
      </c>
      <c r="G118" s="8">
        <f t="shared" si="23"/>
        <v>0</v>
      </c>
      <c r="H118" s="8">
        <f t="shared" si="23"/>
        <v>1</v>
      </c>
      <c r="I118" s="8">
        <f t="shared" si="23"/>
        <v>0</v>
      </c>
      <c r="J118" s="8">
        <f t="shared" si="23"/>
        <v>1</v>
      </c>
      <c r="K118" s="8">
        <f t="shared" si="10"/>
        <v>16</v>
      </c>
      <c r="M118" s="1" t="s">
        <v>121</v>
      </c>
      <c r="N118" s="10">
        <f aca="true" t="shared" si="24" ref="N118:V118">N51+N84</f>
        <v>0</v>
      </c>
      <c r="O118" s="10">
        <f t="shared" si="24"/>
        <v>18.6</v>
      </c>
      <c r="P118" s="10">
        <f t="shared" si="24"/>
        <v>7.6</v>
      </c>
      <c r="Q118" s="10">
        <f t="shared" si="24"/>
        <v>17.9</v>
      </c>
      <c r="R118" s="10">
        <f t="shared" si="24"/>
        <v>66.9</v>
      </c>
      <c r="S118" s="10">
        <f t="shared" si="24"/>
        <v>0</v>
      </c>
      <c r="T118" s="10">
        <f t="shared" si="24"/>
        <v>12.2</v>
      </c>
      <c r="U118" s="10">
        <f t="shared" si="24"/>
        <v>0</v>
      </c>
      <c r="V118" s="10">
        <f t="shared" si="24"/>
        <v>0</v>
      </c>
      <c r="W118" s="10">
        <f t="shared" si="12"/>
        <v>123.2</v>
      </c>
    </row>
    <row r="119" spans="1:23" ht="12">
      <c r="A119" s="1" t="s">
        <v>122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111</v>
      </c>
      <c r="C119" s="8">
        <f aca="true" t="shared" si="25" ref="C119:J119">SUM(C68:C73)+C9+C10+C11+C12+C14+C15+C28+C29+C30+C31+C33+C34+C35+SUM(C37:C45)+C49+C52+C53+C54+C55+C56+C57+C58+C59+C60+C61+C62+C63+C64+C66+C85+C87+C88+C89+C90+C91+C92+C95+C96+C97+C98+C99+C102+C103+C104+C107+C108+C109+C106</f>
        <v>58</v>
      </c>
      <c r="D119" s="8">
        <f t="shared" si="25"/>
        <v>72</v>
      </c>
      <c r="E119" s="8">
        <f t="shared" si="25"/>
        <v>99</v>
      </c>
      <c r="F119" s="8">
        <f t="shared" si="25"/>
        <v>132</v>
      </c>
      <c r="G119" s="8">
        <f t="shared" si="25"/>
        <v>199</v>
      </c>
      <c r="H119" s="8">
        <f t="shared" si="25"/>
        <v>128</v>
      </c>
      <c r="I119" s="8">
        <f t="shared" si="25"/>
        <v>73</v>
      </c>
      <c r="J119" s="8">
        <f t="shared" si="25"/>
        <v>30</v>
      </c>
      <c r="K119" s="8">
        <f t="shared" si="10"/>
        <v>902</v>
      </c>
      <c r="M119" s="1" t="s">
        <v>122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5951.200000000001</v>
      </c>
      <c r="O119" s="10">
        <f aca="true" t="shared" si="26" ref="O119:V119">SUM(O68:O73)+O9+O10+O11+O12+O14+O15+O28+O29+O30+O31+O33+O34+O35+SUM(O37:O45)+O49+O52+O53+O54+O55+O56+O57+O58+O59+O60+O61+O62+O63+O64+O66+O85+O87+O88+O89+O90+O91+O92+O95+O96+O97+O98+O99+O102+O103+O104+O107+O108+O109+O106</f>
        <v>1970.7</v>
      </c>
      <c r="P119" s="10">
        <f t="shared" si="26"/>
        <v>3096.1</v>
      </c>
      <c r="Q119" s="10">
        <f t="shared" si="26"/>
        <v>3298.3</v>
      </c>
      <c r="R119" s="10">
        <f t="shared" si="26"/>
        <v>3290.8000000000006</v>
      </c>
      <c r="S119" s="10">
        <f t="shared" si="26"/>
        <v>8011.4</v>
      </c>
      <c r="T119" s="10">
        <f t="shared" si="26"/>
        <v>4264.299999999999</v>
      </c>
      <c r="U119" s="10">
        <f t="shared" si="26"/>
        <v>2626.7000000000003</v>
      </c>
      <c r="V119" s="10">
        <f t="shared" si="26"/>
        <v>1089.1999999999998</v>
      </c>
      <c r="W119" s="14">
        <f t="shared" si="12"/>
        <v>33598.7</v>
      </c>
    </row>
    <row r="120" spans="1:23" ht="12">
      <c r="A120" s="1" t="s">
        <v>123</v>
      </c>
      <c r="B120" s="8">
        <f aca="true" t="shared" si="27" ref="B120:J120">SUM(B112:B119)</f>
        <v>318</v>
      </c>
      <c r="C120" s="8">
        <f t="shared" si="27"/>
        <v>198</v>
      </c>
      <c r="D120" s="8">
        <f t="shared" si="27"/>
        <v>229</v>
      </c>
      <c r="E120" s="8">
        <f t="shared" si="27"/>
        <v>362</v>
      </c>
      <c r="F120" s="8">
        <f t="shared" si="27"/>
        <v>450</v>
      </c>
      <c r="G120" s="8">
        <f t="shared" si="27"/>
        <v>511</v>
      </c>
      <c r="H120" s="8">
        <f t="shared" si="27"/>
        <v>418</v>
      </c>
      <c r="I120" s="8">
        <f t="shared" si="27"/>
        <v>244</v>
      </c>
      <c r="J120" s="8">
        <f t="shared" si="27"/>
        <v>139</v>
      </c>
      <c r="K120" s="8">
        <f t="shared" si="10"/>
        <v>2869</v>
      </c>
      <c r="M120" s="1" t="s">
        <v>123</v>
      </c>
      <c r="N120" s="10">
        <f aca="true" t="shared" si="28" ref="N120:V120">SUM(N112:N119)</f>
        <v>23763.2</v>
      </c>
      <c r="O120" s="10">
        <f t="shared" si="28"/>
        <v>14178.500000000002</v>
      </c>
      <c r="P120" s="10">
        <f t="shared" si="28"/>
        <v>16833</v>
      </c>
      <c r="Q120" s="10">
        <f t="shared" si="28"/>
        <v>23203.5</v>
      </c>
      <c r="R120" s="10">
        <f t="shared" si="28"/>
        <v>30948.8</v>
      </c>
      <c r="S120" s="10">
        <f t="shared" si="28"/>
        <v>28276</v>
      </c>
      <c r="T120" s="10">
        <f t="shared" si="28"/>
        <v>27080.4</v>
      </c>
      <c r="U120" s="10">
        <f t="shared" si="28"/>
        <v>13357.300000000001</v>
      </c>
      <c r="V120" s="10">
        <f t="shared" si="28"/>
        <v>7668.8</v>
      </c>
      <c r="W120" s="10">
        <f t="shared" si="12"/>
        <v>185309.49999999997</v>
      </c>
    </row>
    <row r="121" spans="1:23" ht="12">
      <c r="A121" s="1" t="s">
        <v>124</v>
      </c>
      <c r="B121" s="8">
        <f aca="true" t="shared" si="29" ref="B121:J121">B8+B26+B27+B46+B47+B86+B93+B94+B100+B105</f>
        <v>9</v>
      </c>
      <c r="C121" s="8">
        <f t="shared" si="29"/>
        <v>16</v>
      </c>
      <c r="D121" s="8">
        <f t="shared" si="29"/>
        <v>14</v>
      </c>
      <c r="E121" s="8">
        <f t="shared" si="29"/>
        <v>10</v>
      </c>
      <c r="F121" s="8">
        <f t="shared" si="29"/>
        <v>8</v>
      </c>
      <c r="G121" s="8">
        <f t="shared" si="29"/>
        <v>0</v>
      </c>
      <c r="H121" s="8">
        <f t="shared" si="29"/>
        <v>17</v>
      </c>
      <c r="I121" s="8">
        <f t="shared" si="29"/>
        <v>7</v>
      </c>
      <c r="J121" s="8">
        <f t="shared" si="29"/>
        <v>3</v>
      </c>
      <c r="K121" s="8">
        <f t="shared" si="10"/>
        <v>84</v>
      </c>
      <c r="M121" s="1" t="s">
        <v>124</v>
      </c>
      <c r="N121" s="10">
        <f aca="true" t="shared" si="30" ref="N121:V121">N8+N26+N27+N46+N47+N86+N93+N94+N100+N105</f>
        <v>52</v>
      </c>
      <c r="O121" s="10">
        <f t="shared" si="30"/>
        <v>2750</v>
      </c>
      <c r="P121" s="10">
        <f t="shared" si="30"/>
        <v>356.8</v>
      </c>
      <c r="Q121" s="10">
        <f t="shared" si="30"/>
        <v>822</v>
      </c>
      <c r="R121" s="10">
        <f t="shared" si="30"/>
        <v>976.4</v>
      </c>
      <c r="S121" s="10">
        <f t="shared" si="30"/>
        <v>0</v>
      </c>
      <c r="T121" s="10">
        <f t="shared" si="30"/>
        <v>1768</v>
      </c>
      <c r="U121" s="10">
        <f t="shared" si="30"/>
        <v>628</v>
      </c>
      <c r="V121" s="10">
        <f t="shared" si="30"/>
        <v>332</v>
      </c>
      <c r="W121" s="10">
        <f t="shared" si="12"/>
        <v>7685.2</v>
      </c>
    </row>
    <row r="122" spans="1:23" ht="12">
      <c r="A122" s="1" t="s">
        <v>125</v>
      </c>
      <c r="B122" s="8">
        <f aca="true" t="shared" si="31" ref="B122:J122">B32</f>
        <v>0</v>
      </c>
      <c r="C122" s="8">
        <f t="shared" si="31"/>
        <v>0</v>
      </c>
      <c r="D122" s="8">
        <f t="shared" si="31"/>
        <v>0</v>
      </c>
      <c r="E122" s="8">
        <f t="shared" si="31"/>
        <v>0</v>
      </c>
      <c r="F122" s="8">
        <f t="shared" si="31"/>
        <v>0</v>
      </c>
      <c r="G122" s="8">
        <f t="shared" si="31"/>
        <v>0</v>
      </c>
      <c r="H122" s="8">
        <f t="shared" si="31"/>
        <v>0</v>
      </c>
      <c r="I122" s="8">
        <f t="shared" si="31"/>
        <v>0</v>
      </c>
      <c r="J122" s="8">
        <f t="shared" si="31"/>
        <v>0</v>
      </c>
      <c r="K122" s="8">
        <f t="shared" si="10"/>
        <v>0</v>
      </c>
      <c r="M122" s="1" t="s">
        <v>125</v>
      </c>
      <c r="N122" s="10">
        <f aca="true" t="shared" si="32" ref="N122:V122">N32</f>
        <v>0</v>
      </c>
      <c r="O122" s="10">
        <f t="shared" si="32"/>
        <v>0</v>
      </c>
      <c r="P122" s="10">
        <f t="shared" si="32"/>
        <v>0</v>
      </c>
      <c r="Q122" s="10">
        <f t="shared" si="32"/>
        <v>0</v>
      </c>
      <c r="R122" s="10">
        <f t="shared" si="32"/>
        <v>0</v>
      </c>
      <c r="S122" s="10">
        <f t="shared" si="32"/>
        <v>0</v>
      </c>
      <c r="T122" s="10">
        <f t="shared" si="32"/>
        <v>0</v>
      </c>
      <c r="U122" s="10">
        <f t="shared" si="32"/>
        <v>0</v>
      </c>
      <c r="V122" s="10">
        <f t="shared" si="32"/>
        <v>0</v>
      </c>
      <c r="W122" s="10">
        <f t="shared" si="12"/>
        <v>0</v>
      </c>
    </row>
    <row r="123" spans="1:23" ht="12">
      <c r="A123" s="1" t="s">
        <v>126</v>
      </c>
      <c r="B123" s="8">
        <f aca="true" t="shared" si="33" ref="B123:J123">SUM(B16:B22)+SUM(B74:B80)</f>
        <v>78</v>
      </c>
      <c r="C123" s="8">
        <f t="shared" si="33"/>
        <v>35</v>
      </c>
      <c r="D123" s="8">
        <f t="shared" si="33"/>
        <v>88</v>
      </c>
      <c r="E123" s="8">
        <f t="shared" si="33"/>
        <v>89</v>
      </c>
      <c r="F123" s="8">
        <f t="shared" si="33"/>
        <v>66</v>
      </c>
      <c r="G123" s="8">
        <f t="shared" si="33"/>
        <v>68</v>
      </c>
      <c r="H123" s="8">
        <f t="shared" si="33"/>
        <v>114</v>
      </c>
      <c r="I123" s="8">
        <f t="shared" si="33"/>
        <v>37</v>
      </c>
      <c r="J123" s="8">
        <f t="shared" si="33"/>
        <v>30</v>
      </c>
      <c r="K123" s="8">
        <f t="shared" si="10"/>
        <v>605</v>
      </c>
      <c r="M123" s="1" t="s">
        <v>126</v>
      </c>
      <c r="N123" s="10">
        <f aca="true" t="shared" si="34" ref="N123:V123">SUM(N16:N22)+SUM(N74:N80)</f>
        <v>0</v>
      </c>
      <c r="O123" s="10">
        <f t="shared" si="34"/>
        <v>0</v>
      </c>
      <c r="P123" s="10">
        <f t="shared" si="34"/>
        <v>0</v>
      </c>
      <c r="Q123" s="10">
        <f t="shared" si="34"/>
        <v>0</v>
      </c>
      <c r="R123" s="10">
        <f t="shared" si="34"/>
        <v>0</v>
      </c>
      <c r="S123" s="10">
        <f t="shared" si="34"/>
        <v>0</v>
      </c>
      <c r="T123" s="10">
        <f t="shared" si="34"/>
        <v>0</v>
      </c>
      <c r="U123" s="10">
        <f t="shared" si="34"/>
        <v>0</v>
      </c>
      <c r="V123" s="10">
        <f t="shared" si="34"/>
        <v>0</v>
      </c>
      <c r="W123" s="10">
        <f t="shared" si="12"/>
        <v>0</v>
      </c>
    </row>
    <row r="124" spans="1:23" ht="12">
      <c r="A124" s="1" t="s">
        <v>127</v>
      </c>
      <c r="B124" s="8">
        <f aca="true" t="shared" si="35" ref="B124:J124">SUM(B23:B25)+SUM(B81:B83)</f>
        <v>0</v>
      </c>
      <c r="C124" s="8">
        <f t="shared" si="35"/>
        <v>9</v>
      </c>
      <c r="D124" s="8">
        <f t="shared" si="35"/>
        <v>16</v>
      </c>
      <c r="E124" s="8">
        <f t="shared" si="35"/>
        <v>4</v>
      </c>
      <c r="F124" s="8">
        <f t="shared" si="35"/>
        <v>3</v>
      </c>
      <c r="G124" s="8">
        <f t="shared" si="35"/>
        <v>1</v>
      </c>
      <c r="H124" s="8">
        <f t="shared" si="35"/>
        <v>8</v>
      </c>
      <c r="I124" s="8">
        <f t="shared" si="35"/>
        <v>1</v>
      </c>
      <c r="J124" s="8">
        <f t="shared" si="35"/>
        <v>0</v>
      </c>
      <c r="K124" s="8">
        <f t="shared" si="10"/>
        <v>42</v>
      </c>
      <c r="M124" s="1" t="s">
        <v>127</v>
      </c>
      <c r="N124" s="10">
        <f aca="true" t="shared" si="36" ref="N124:V124">SUM(N23:N25)+SUM(N81:N83)</f>
        <v>0</v>
      </c>
      <c r="O124" s="10">
        <f t="shared" si="36"/>
        <v>0</v>
      </c>
      <c r="P124" s="10">
        <f t="shared" si="36"/>
        <v>0</v>
      </c>
      <c r="Q124" s="10">
        <f t="shared" si="36"/>
        <v>0</v>
      </c>
      <c r="R124" s="10">
        <f t="shared" si="36"/>
        <v>0</v>
      </c>
      <c r="S124" s="10">
        <f t="shared" si="36"/>
        <v>0</v>
      </c>
      <c r="T124" s="10">
        <f t="shared" si="36"/>
        <v>0</v>
      </c>
      <c r="U124" s="10">
        <f t="shared" si="36"/>
        <v>0</v>
      </c>
      <c r="V124" s="10">
        <f t="shared" si="36"/>
        <v>0</v>
      </c>
      <c r="W124" s="10">
        <f t="shared" si="12"/>
        <v>0</v>
      </c>
    </row>
    <row r="125" spans="1:23" ht="12">
      <c r="A125" s="1" t="s">
        <v>128</v>
      </c>
      <c r="B125" s="8">
        <f aca="true" t="shared" si="37" ref="B125:J125">B123+B124</f>
        <v>78</v>
      </c>
      <c r="C125" s="8">
        <f t="shared" si="37"/>
        <v>44</v>
      </c>
      <c r="D125" s="8">
        <f t="shared" si="37"/>
        <v>104</v>
      </c>
      <c r="E125" s="8">
        <f t="shared" si="37"/>
        <v>93</v>
      </c>
      <c r="F125" s="8">
        <f t="shared" si="37"/>
        <v>69</v>
      </c>
      <c r="G125" s="8">
        <f t="shared" si="37"/>
        <v>69</v>
      </c>
      <c r="H125" s="8">
        <f t="shared" si="37"/>
        <v>122</v>
      </c>
      <c r="I125" s="8">
        <f t="shared" si="37"/>
        <v>38</v>
      </c>
      <c r="J125" s="8">
        <f t="shared" si="37"/>
        <v>30</v>
      </c>
      <c r="K125" s="8">
        <f t="shared" si="10"/>
        <v>647</v>
      </c>
      <c r="M125" s="1" t="s">
        <v>128</v>
      </c>
      <c r="N125" s="10">
        <f aca="true" t="shared" si="38" ref="N125:V125">N123+N124</f>
        <v>0</v>
      </c>
      <c r="O125" s="10">
        <f t="shared" si="38"/>
        <v>0</v>
      </c>
      <c r="P125" s="10">
        <f t="shared" si="38"/>
        <v>0</v>
      </c>
      <c r="Q125" s="10">
        <f t="shared" si="38"/>
        <v>0</v>
      </c>
      <c r="R125" s="10">
        <f t="shared" si="38"/>
        <v>0</v>
      </c>
      <c r="S125" s="10">
        <f t="shared" si="38"/>
        <v>0</v>
      </c>
      <c r="T125" s="10">
        <f t="shared" si="38"/>
        <v>0</v>
      </c>
      <c r="U125" s="10">
        <f t="shared" si="38"/>
        <v>0</v>
      </c>
      <c r="V125" s="10">
        <f t="shared" si="38"/>
        <v>0</v>
      </c>
      <c r="W125" s="10">
        <f t="shared" si="12"/>
        <v>0</v>
      </c>
    </row>
    <row r="126" spans="1:23" ht="12">
      <c r="A126" s="1" t="s">
        <v>113</v>
      </c>
      <c r="B126" s="8">
        <f aca="true" t="shared" si="39" ref="B126:J126">B120+B121+B122+B125</f>
        <v>405</v>
      </c>
      <c r="C126" s="8">
        <f t="shared" si="39"/>
        <v>258</v>
      </c>
      <c r="D126" s="8">
        <f t="shared" si="39"/>
        <v>347</v>
      </c>
      <c r="E126" s="8">
        <f t="shared" si="39"/>
        <v>465</v>
      </c>
      <c r="F126" s="8">
        <f t="shared" si="39"/>
        <v>527</v>
      </c>
      <c r="G126" s="8">
        <f t="shared" si="39"/>
        <v>580</v>
      </c>
      <c r="H126" s="8">
        <f t="shared" si="39"/>
        <v>557</v>
      </c>
      <c r="I126" s="8">
        <f t="shared" si="39"/>
        <v>289</v>
      </c>
      <c r="J126" s="8">
        <f t="shared" si="39"/>
        <v>172</v>
      </c>
      <c r="K126" s="8">
        <f t="shared" si="10"/>
        <v>3600</v>
      </c>
      <c r="M126" s="1" t="s">
        <v>113</v>
      </c>
      <c r="N126" s="10">
        <f aca="true" t="shared" si="40" ref="N126:V126">N120+N121+N122+N125</f>
        <v>23815.2</v>
      </c>
      <c r="O126" s="10">
        <f t="shared" si="40"/>
        <v>16928.5</v>
      </c>
      <c r="P126" s="10">
        <f t="shared" si="40"/>
        <v>17189.8</v>
      </c>
      <c r="Q126" s="10">
        <f t="shared" si="40"/>
        <v>24025.5</v>
      </c>
      <c r="R126" s="10">
        <f t="shared" si="40"/>
        <v>31925.2</v>
      </c>
      <c r="S126" s="10">
        <f t="shared" si="40"/>
        <v>28276</v>
      </c>
      <c r="T126" s="10">
        <f t="shared" si="40"/>
        <v>28848.4</v>
      </c>
      <c r="U126" s="10">
        <f t="shared" si="40"/>
        <v>13985.300000000001</v>
      </c>
      <c r="V126" s="10">
        <f t="shared" si="40"/>
        <v>8000.8</v>
      </c>
      <c r="W126" s="10">
        <f t="shared" si="12"/>
        <v>192994.69999999998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5"/>
      <c r="O127" s="15"/>
      <c r="P127" s="15"/>
      <c r="Q127" s="15"/>
      <c r="R127" s="15"/>
      <c r="S127" s="15"/>
      <c r="T127" s="15"/>
      <c r="U127" s="15"/>
      <c r="V127" s="6"/>
      <c r="W127" s="6"/>
    </row>
    <row r="128" spans="1:21" ht="12">
      <c r="A128" s="1" t="s">
        <v>129</v>
      </c>
      <c r="M128" s="1" t="s">
        <v>129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2006-05-04T06:52:35Z</dcterms:created>
  <dcterms:modified xsi:type="dcterms:W3CDTF">2011-09-05T09:05:22Z</dcterms:modified>
  <cp:category/>
  <cp:version/>
  <cp:contentType/>
  <cp:contentStatus/>
</cp:coreProperties>
</file>