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activeTab="0"/>
  </bookViews>
  <sheets>
    <sheet name="MACCMOT0" sheetId="1" r:id="rId1"/>
  </sheets>
  <definedNames>
    <definedName name="_Regression_Int" localSheetId="0" hidden="1">1</definedName>
    <definedName name="ERC00">'MACCMOT0'!$W$9:$W$125</definedName>
    <definedName name="ERN98">'MACCMOT0'!$K$9:$K$126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<sst xmlns="http://schemas.openxmlformats.org/spreadsheetml/2006/main" count="286" uniqueCount="134">
  <si>
    <t>MACCHINE E MOTORI AGRICOLI. PROVINCE DELL'EMILIA-ROMAGNA.</t>
  </si>
  <si>
    <t>NUMERO MACCHINE.</t>
  </si>
  <si>
    <t>KILOVATTORI</t>
  </si>
  <si>
    <t>Generi macchina</t>
  </si>
  <si>
    <t>Piacenza</t>
  </si>
  <si>
    <t>Parma</t>
  </si>
  <si>
    <t>Reggio E.</t>
  </si>
  <si>
    <t>Modena</t>
  </si>
  <si>
    <t>Bologna</t>
  </si>
  <si>
    <t>Ferrara</t>
  </si>
  <si>
    <t>Ravenna</t>
  </si>
  <si>
    <t>Forlì</t>
  </si>
  <si>
    <t>Rimini</t>
  </si>
  <si>
    <t>Regione</t>
  </si>
  <si>
    <t>App. antibrina</t>
  </si>
  <si>
    <t>Autoirroratrice</t>
  </si>
  <si>
    <t>Altre macchine</t>
  </si>
  <si>
    <t>Altre macc. op. trainate</t>
  </si>
  <si>
    <t>Autosgranatrice</t>
  </si>
  <si>
    <t>Autotrebbiatrice</t>
  </si>
  <si>
    <t>Atomizzatore nebulizzatore</t>
  </si>
  <si>
    <t>Autoseminatrice</t>
  </si>
  <si>
    <t>Carro botte sup. 15. q.li</t>
  </si>
  <si>
    <t>Carro botte sup. 15. q.li 1 asse</t>
  </si>
  <si>
    <t>Carro botte sup. 15. q.li 2 assi</t>
  </si>
  <si>
    <t>Carro botte sup. 15. q.li 3 assi</t>
  </si>
  <si>
    <t>Carro botte sup. 15. q.li 4 assi</t>
  </si>
  <si>
    <t>Atomizzatore trainato con botte</t>
  </si>
  <si>
    <t>Carro botte spandiliquami</t>
  </si>
  <si>
    <t>Carro botte peso compl. fino 15 q.li</t>
  </si>
  <si>
    <t>Carro botte peso compl. fino 15 q.li 1 asse</t>
  </si>
  <si>
    <t>Carro botte peso compl. fino 15 q.li 2 assi</t>
  </si>
  <si>
    <t>Bollitore</t>
  </si>
  <si>
    <t>Bruciasterpaglie e lanciafiamme per diserbo</t>
  </si>
  <si>
    <t>Carica foraggi semovente</t>
  </si>
  <si>
    <t>Caricaballe portato</t>
  </si>
  <si>
    <t>Carica escavatore</t>
  </si>
  <si>
    <t>Carrello portaattr. motorizzato o telaio</t>
  </si>
  <si>
    <t>Carrello portatrattrice</t>
  </si>
  <si>
    <t>Caricatore semovente per prodotti agricoli</t>
  </si>
  <si>
    <t>Caricatore trainato per prodotti agricoli</t>
  </si>
  <si>
    <t>Carro taglia miscelatore</t>
  </si>
  <si>
    <t>Derivata</t>
  </si>
  <si>
    <t>Decespugliatore</t>
  </si>
  <si>
    <t>Desilatore</t>
  </si>
  <si>
    <t>Elicottero per tratt. antiparassitari</t>
  </si>
  <si>
    <t>Falciacaricatrice</t>
  </si>
  <si>
    <t>Falcia-condiziona-andanatrice</t>
  </si>
  <si>
    <t>Frantoio sassi rotativo</t>
  </si>
  <si>
    <t>Falciatrinciacaricatrice</t>
  </si>
  <si>
    <t>Gruppo elettrogeno</t>
  </si>
  <si>
    <t>Incubatrice allevatrice per pollame</t>
  </si>
  <si>
    <t>Idropulitore uso zootecnico</t>
  </si>
  <si>
    <t>Motoagricola</t>
  </si>
  <si>
    <t>Motobarca diserbo canali</t>
  </si>
  <si>
    <t>Motocoltivatore</t>
  </si>
  <si>
    <t>Motofalciatrice</t>
  </si>
  <si>
    <t>Motopompa irrigazione o irrorazione</t>
  </si>
  <si>
    <t>Motocarrello trasporti aziendali (dumper)</t>
  </si>
  <si>
    <t>Motoelev. a tappar./a corr. d"aria_a nastro</t>
  </si>
  <si>
    <t>Motoelevatore semovente (muletto)</t>
  </si>
  <si>
    <t>Motoseminatrice</t>
  </si>
  <si>
    <t>Motoscuotitore per frutteti</t>
  </si>
  <si>
    <t>Motopompa servizi aziendali</t>
  </si>
  <si>
    <t>Motoranghinatore</t>
  </si>
  <si>
    <t>Motorullo</t>
  </si>
  <si>
    <t>Motosega</t>
  </si>
  <si>
    <t>Mototrivella</t>
  </si>
  <si>
    <t>Motocompressore per forbici automatiche</t>
  </si>
  <si>
    <t>Mototroncatrice</t>
  </si>
  <si>
    <t>Mietitrabbiatrice semovente</t>
  </si>
  <si>
    <t>Mungitrice</t>
  </si>
  <si>
    <t>Motozappatrice</t>
  </si>
  <si>
    <t>Pigiatrice</t>
  </si>
  <si>
    <t>Piantapatate</t>
  </si>
  <si>
    <t>Raccogli-imballatrice o pressa raccoglitrice</t>
  </si>
  <si>
    <t>Raccoglimballatrice trainata</t>
  </si>
  <si>
    <t>Piattaforma semovente potatura vivai</t>
  </si>
  <si>
    <t>Piattaforma semovente raccoglifrutta e potat.</t>
  </si>
  <si>
    <t>Rimorchio di peso compl. sup. a 15 q.li</t>
  </si>
  <si>
    <t>Rimorchio di peso compl.sup.a 15 q.li 1 asse</t>
  </si>
  <si>
    <t>Rimorchio di peso compl.sup.a 15 q.li 2 assi</t>
  </si>
  <si>
    <t>Rimorchio di peso compl.sup.a 15 q.li 3 assi</t>
  </si>
  <si>
    <t>Rimorchio di peso compl.sup.a 15 q.li 4 assi</t>
  </si>
  <si>
    <t>Rimorchio spandiconcime</t>
  </si>
  <si>
    <t>Rimorchio spandiletame</t>
  </si>
  <si>
    <t>Rimorchio di peso compl. fino a 15 q.li</t>
  </si>
  <si>
    <t>Rimorchio di peso fino a 15 q.li 1 asse</t>
  </si>
  <si>
    <t>Rimorchio di peso compl.fino a 15 q.li 2 assi</t>
  </si>
  <si>
    <t>Rasaerba</t>
  </si>
  <si>
    <t>Raccoglibietole trainata</t>
  </si>
  <si>
    <t>Essicatoio prodotti agricoli</t>
  </si>
  <si>
    <t>Raccoglifagiolini</t>
  </si>
  <si>
    <t>Raccoglimais in pannocchie</t>
  </si>
  <si>
    <t>Raccogliolive</t>
  </si>
  <si>
    <t>Raccoglipatate</t>
  </si>
  <si>
    <t>Raccoglipiselli</t>
  </si>
  <si>
    <t>Raccoglipomodori</t>
  </si>
  <si>
    <t>Impianto ris.per serre e tunnel ge. aria</t>
  </si>
  <si>
    <t>Impianto riscaldamento lcali per allevamento</t>
  </si>
  <si>
    <t>Raccoglitrici varie</t>
  </si>
  <si>
    <t>Raccogliverdure</t>
  </si>
  <si>
    <t>Soffiatrice</t>
  </si>
  <si>
    <t>Spazzaneve</t>
  </si>
  <si>
    <t>Scavaraccoglibietole</t>
  </si>
  <si>
    <t>Stereovaporizzatore/app. prod. vapore</t>
  </si>
  <si>
    <t>Trattrice</t>
  </si>
  <si>
    <t>Tagliasiepe</t>
  </si>
  <si>
    <t>Trinciaforaggi</t>
  </si>
  <si>
    <t>Trinciainsilatrice</t>
  </si>
  <si>
    <t>Termonebulizzatore</t>
  </si>
  <si>
    <t>Unità tecnica indipendente motore</t>
  </si>
  <si>
    <t>Vendemmiatrice semovente</t>
  </si>
  <si>
    <t>Vendemmiatrice trainata</t>
  </si>
  <si>
    <t>Zollatrice</t>
  </si>
  <si>
    <t>TOTALE GENERALE</t>
  </si>
  <si>
    <t>=</t>
  </si>
  <si>
    <t>TRATTRICI</t>
  </si>
  <si>
    <t>DERIVATE</t>
  </si>
  <si>
    <t>MIETITREBBIATRICI E AUTOTREBBIATRICI</t>
  </si>
  <si>
    <t>MOTOAGRICOLE</t>
  </si>
  <si>
    <t>MOTOCOLTIVATORI</t>
  </si>
  <si>
    <t>MOTOZAPPATRICI</t>
  </si>
  <si>
    <t>MOTOFALCIATRICI</t>
  </si>
  <si>
    <t>ALTRE MACCHINE</t>
  </si>
  <si>
    <t>TOTALE MACCHINE E MOTORI</t>
  </si>
  <si>
    <t>APPARECCHI SENZA MOTORI</t>
  </si>
  <si>
    <t>CARRELLI PORTA TRATTRICI</t>
  </si>
  <si>
    <t>RIMORCHI DI PESO SUP. A 15 Q.LI</t>
  </si>
  <si>
    <t>RIMORCHI DI PESOFINO A 15 Q.LI</t>
  </si>
  <si>
    <t>TOTALE RIMORCHI</t>
  </si>
  <si>
    <t>Fonte: UMA Regione Emilia-Romagna</t>
  </si>
  <si>
    <t>SITUAZIONE AL 31 DICEMBRE 2005.</t>
  </si>
  <si>
    <t>FILE: MACCMO05.XLS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</si>
</sst>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"/>
    <numFmt numFmtId="166" formatCode="#,##0.0_);\(#,##0.0\)"/>
  </numFmts>
  <fonts count="39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fill"/>
      <protection/>
    </xf>
    <xf numFmtId="0" fontId="3" fillId="0" borderId="11" xfId="0" applyFont="1" applyBorder="1" applyAlignment="1" applyProtection="1">
      <alignment horizontal="fill"/>
      <protection/>
    </xf>
    <xf numFmtId="164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fill"/>
      <protection/>
    </xf>
    <xf numFmtId="164" fontId="3" fillId="0" borderId="0" xfId="0" applyNumberFormat="1" applyFont="1" applyAlignment="1" applyProtection="1">
      <alignment horizontal="fill"/>
      <protection/>
    </xf>
    <xf numFmtId="165" fontId="3" fillId="0" borderId="0" xfId="0" applyNumberFormat="1" applyFont="1" applyAlignment="1" applyProtection="1">
      <alignment horizontal="fill"/>
      <protection/>
    </xf>
    <xf numFmtId="166" fontId="3" fillId="0" borderId="0" xfId="0" applyNumberFormat="1" applyFon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128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625" defaultRowHeight="12.75"/>
  <cols>
    <col min="1" max="1" width="45.625" style="2" customWidth="1"/>
    <col min="2" max="12" width="9.625" style="2" customWidth="1"/>
    <col min="13" max="13" width="45.625" style="2" customWidth="1"/>
    <col min="14" max="22" width="12.625" style="2" customWidth="1"/>
    <col min="23" max="23" width="14.25390625" style="2" customWidth="1"/>
    <col min="24" max="16384" width="9.625" style="2" customWidth="1"/>
  </cols>
  <sheetData>
    <row r="1" ht="12">
      <c r="A1" s="1" t="s">
        <v>0</v>
      </c>
    </row>
    <row r="2" spans="1:13" ht="12">
      <c r="A2" s="3" t="s">
        <v>132</v>
      </c>
      <c r="B2" s="4"/>
      <c r="C2" s="4"/>
      <c r="D2" s="4"/>
      <c r="M2" s="1" t="s">
        <v>0</v>
      </c>
    </row>
    <row r="3" spans="1:13" ht="12">
      <c r="A3" s="1" t="s">
        <v>1</v>
      </c>
      <c r="M3" s="4" t="str">
        <f>A2</f>
        <v>SITUAZIONE AL 31 DICEMBRE 2005.</v>
      </c>
    </row>
    <row r="4" spans="1:14" ht="12">
      <c r="A4" s="3" t="s">
        <v>133</v>
      </c>
      <c r="B4" s="1"/>
      <c r="M4" s="1" t="s">
        <v>2</v>
      </c>
      <c r="N4" s="1"/>
    </row>
    <row r="5" ht="12.75" thickBot="1"/>
    <row r="6" spans="1:23" ht="12.7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1" t="s">
        <v>10</v>
      </c>
      <c r="I7" s="1" t="s">
        <v>11</v>
      </c>
      <c r="J7" s="1" t="s">
        <v>12</v>
      </c>
      <c r="K7" s="1" t="s">
        <v>13</v>
      </c>
      <c r="M7" s="1" t="s">
        <v>3</v>
      </c>
      <c r="N7" s="1" t="s">
        <v>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9</v>
      </c>
      <c r="T7" s="1" t="s">
        <v>10</v>
      </c>
      <c r="U7" s="1" t="s">
        <v>11</v>
      </c>
      <c r="V7" s="1" t="s">
        <v>12</v>
      </c>
      <c r="W7" s="1" t="s">
        <v>13</v>
      </c>
    </row>
    <row r="8" spans="1:23" ht="12.7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2">
      <c r="A9" s="1" t="s">
        <v>14</v>
      </c>
      <c r="B9" s="7"/>
      <c r="C9" s="7"/>
      <c r="D9" s="7"/>
      <c r="E9" s="7"/>
      <c r="F9" s="7">
        <v>33</v>
      </c>
      <c r="G9" s="7"/>
      <c r="H9" s="7">
        <v>74</v>
      </c>
      <c r="I9" s="7"/>
      <c r="J9" s="7"/>
      <c r="K9" s="8">
        <f aca="true" t="shared" si="0" ref="K9:K40">SUM(B9:J9)</f>
        <v>107</v>
      </c>
      <c r="M9" s="1" t="s">
        <v>14</v>
      </c>
      <c r="N9" s="9"/>
      <c r="O9" s="9"/>
      <c r="P9" s="9"/>
      <c r="Q9" s="9"/>
      <c r="R9" s="9">
        <v>3761.2</v>
      </c>
      <c r="S9" s="9"/>
      <c r="T9" s="9">
        <v>8540.8</v>
      </c>
      <c r="U9" s="9"/>
      <c r="V9" s="9"/>
      <c r="W9" s="10">
        <f aca="true" t="shared" si="1" ref="W9:W40">SUM(N9:V9)</f>
        <v>12302</v>
      </c>
    </row>
    <row r="10" spans="1:23" ht="12">
      <c r="A10" s="1" t="s">
        <v>15</v>
      </c>
      <c r="B10" s="7">
        <v>33</v>
      </c>
      <c r="C10" s="7">
        <v>7</v>
      </c>
      <c r="D10" s="7">
        <v>3</v>
      </c>
      <c r="E10" s="7">
        <v>10</v>
      </c>
      <c r="F10" s="7">
        <v>201</v>
      </c>
      <c r="G10" s="7">
        <v>55</v>
      </c>
      <c r="H10" s="7">
        <v>207</v>
      </c>
      <c r="I10" s="7">
        <v>75</v>
      </c>
      <c r="J10" s="7">
        <v>22</v>
      </c>
      <c r="K10" s="8">
        <f t="shared" si="0"/>
        <v>613</v>
      </c>
      <c r="M10" s="1" t="s">
        <v>15</v>
      </c>
      <c r="N10" s="9">
        <v>2889.6</v>
      </c>
      <c r="O10" s="9">
        <v>521</v>
      </c>
      <c r="P10" s="9">
        <v>236.5</v>
      </c>
      <c r="Q10" s="9">
        <v>287.3</v>
      </c>
      <c r="R10" s="9">
        <v>6404.7</v>
      </c>
      <c r="S10" s="9">
        <v>3383.1</v>
      </c>
      <c r="T10" s="9">
        <v>6871</v>
      </c>
      <c r="U10" s="9">
        <v>2276.4</v>
      </c>
      <c r="V10" s="9">
        <v>1012.8</v>
      </c>
      <c r="W10" s="10">
        <f t="shared" si="1"/>
        <v>23882.4</v>
      </c>
    </row>
    <row r="11" spans="1:23" ht="12">
      <c r="A11" s="1" t="s">
        <v>16</v>
      </c>
      <c r="B11" s="7">
        <f>69+3</f>
        <v>72</v>
      </c>
      <c r="C11" s="7">
        <f>43+1</f>
        <v>44</v>
      </c>
      <c r="D11" s="7">
        <v>63</v>
      </c>
      <c r="E11" s="7">
        <v>74</v>
      </c>
      <c r="F11" s="7">
        <v>149</v>
      </c>
      <c r="G11" s="7">
        <v>74</v>
      </c>
      <c r="H11" s="7">
        <v>86</v>
      </c>
      <c r="I11" s="7">
        <v>56</v>
      </c>
      <c r="J11" s="7">
        <v>22</v>
      </c>
      <c r="K11" s="8">
        <f t="shared" si="0"/>
        <v>640</v>
      </c>
      <c r="M11" s="1" t="s">
        <v>16</v>
      </c>
      <c r="N11" s="9">
        <v>4960.2</v>
      </c>
      <c r="O11" s="9">
        <v>1929.5</v>
      </c>
      <c r="P11" s="9">
        <v>4524.8</v>
      </c>
      <c r="Q11" s="9">
        <v>2698.2</v>
      </c>
      <c r="R11" s="9">
        <v>7593.1</v>
      </c>
      <c r="S11" s="9">
        <v>2492.4</v>
      </c>
      <c r="T11" s="9">
        <v>4763</v>
      </c>
      <c r="U11" s="9">
        <v>2275.5</v>
      </c>
      <c r="V11" s="9">
        <v>1385.7</v>
      </c>
      <c r="W11" s="10">
        <f t="shared" si="1"/>
        <v>32622.400000000005</v>
      </c>
    </row>
    <row r="12" spans="1:23" ht="12">
      <c r="A12" s="1" t="s">
        <v>17</v>
      </c>
      <c r="B12" s="7">
        <v>297</v>
      </c>
      <c r="C12" s="7">
        <v>196</v>
      </c>
      <c r="D12" s="7">
        <v>105</v>
      </c>
      <c r="E12" s="7">
        <v>65</v>
      </c>
      <c r="F12" s="7">
        <v>290</v>
      </c>
      <c r="G12" s="7">
        <v>198</v>
      </c>
      <c r="H12" s="7">
        <v>283</v>
      </c>
      <c r="I12" s="7">
        <v>58</v>
      </c>
      <c r="J12" s="7">
        <v>31</v>
      </c>
      <c r="K12" s="8">
        <f t="shared" si="0"/>
        <v>1523</v>
      </c>
      <c r="M12" s="1" t="s">
        <v>17</v>
      </c>
      <c r="N12" s="9">
        <v>114</v>
      </c>
      <c r="O12" s="9">
        <v>199.5</v>
      </c>
      <c r="P12" s="9">
        <v>7.3</v>
      </c>
      <c r="Q12" s="9">
        <v>223.8</v>
      </c>
      <c r="R12" s="9">
        <v>346.8</v>
      </c>
      <c r="S12" s="9">
        <v>1714.3</v>
      </c>
      <c r="T12" s="9">
        <v>674.5</v>
      </c>
      <c r="U12" s="9">
        <v>184</v>
      </c>
      <c r="V12" s="9"/>
      <c r="W12" s="10">
        <f t="shared" si="1"/>
        <v>3464.2</v>
      </c>
    </row>
    <row r="13" spans="1:23" ht="12">
      <c r="A13" s="1" t="s">
        <v>18</v>
      </c>
      <c r="B13" s="7">
        <v>0</v>
      </c>
      <c r="C13" s="7">
        <v>0</v>
      </c>
      <c r="D13" s="7">
        <v>1</v>
      </c>
      <c r="E13" s="7">
        <v>1</v>
      </c>
      <c r="F13" s="7">
        <v>0</v>
      </c>
      <c r="G13" s="7">
        <v>0</v>
      </c>
      <c r="H13" s="7">
        <v>1</v>
      </c>
      <c r="I13" s="7">
        <v>1</v>
      </c>
      <c r="J13" s="7">
        <v>1</v>
      </c>
      <c r="K13" s="8">
        <f t="shared" si="0"/>
        <v>5</v>
      </c>
      <c r="M13" s="1" t="s">
        <v>18</v>
      </c>
      <c r="N13" s="9"/>
      <c r="O13" s="9"/>
      <c r="P13" s="9">
        <v>15.4</v>
      </c>
      <c r="Q13" s="9">
        <v>11.7</v>
      </c>
      <c r="R13" s="9"/>
      <c r="S13" s="9"/>
      <c r="T13" s="9">
        <v>5.1</v>
      </c>
      <c r="U13" s="9">
        <v>23.5</v>
      </c>
      <c r="V13" s="9">
        <v>11.7</v>
      </c>
      <c r="W13" s="10">
        <f t="shared" si="1"/>
        <v>67.4</v>
      </c>
    </row>
    <row r="14" spans="1:23" ht="12">
      <c r="A14" s="1" t="s">
        <v>19</v>
      </c>
      <c r="B14" s="7"/>
      <c r="C14" s="7"/>
      <c r="D14" s="7"/>
      <c r="E14" s="7"/>
      <c r="F14" s="7"/>
      <c r="G14" s="7"/>
      <c r="H14" s="7"/>
      <c r="I14" s="7">
        <v>7</v>
      </c>
      <c r="J14" s="7">
        <v>1</v>
      </c>
      <c r="K14" s="8">
        <f t="shared" si="0"/>
        <v>8</v>
      </c>
      <c r="M14" s="1" t="s">
        <v>19</v>
      </c>
      <c r="N14" s="9"/>
      <c r="O14" s="9"/>
      <c r="P14" s="9"/>
      <c r="Q14" s="9"/>
      <c r="R14" s="9"/>
      <c r="S14" s="9"/>
      <c r="T14" s="9"/>
      <c r="U14" s="9">
        <v>216.9</v>
      </c>
      <c r="V14" s="9">
        <v>33</v>
      </c>
      <c r="W14" s="10">
        <f t="shared" si="1"/>
        <v>249.9</v>
      </c>
    </row>
    <row r="15" spans="1:23" ht="12">
      <c r="A15" s="1" t="s">
        <v>20</v>
      </c>
      <c r="B15" s="7">
        <v>619</v>
      </c>
      <c r="C15" s="7">
        <v>12</v>
      </c>
      <c r="D15" s="7">
        <v>21</v>
      </c>
      <c r="E15" s="7">
        <v>187</v>
      </c>
      <c r="F15" s="7">
        <v>176</v>
      </c>
      <c r="G15" s="7">
        <v>156</v>
      </c>
      <c r="H15" s="7">
        <v>147</v>
      </c>
      <c r="I15" s="7">
        <v>57</v>
      </c>
      <c r="J15" s="7">
        <v>39</v>
      </c>
      <c r="K15" s="8">
        <f t="shared" si="0"/>
        <v>1414</v>
      </c>
      <c r="M15" s="1" t="s">
        <v>20</v>
      </c>
      <c r="N15" s="9">
        <v>2281.9</v>
      </c>
      <c r="O15" s="9">
        <v>292.1</v>
      </c>
      <c r="P15" s="9">
        <v>1407.5</v>
      </c>
      <c r="Q15" s="9">
        <v>6811.9</v>
      </c>
      <c r="R15" s="9">
        <v>5221.2</v>
      </c>
      <c r="S15" s="9">
        <v>5367.7</v>
      </c>
      <c r="T15" s="9">
        <v>5060.3</v>
      </c>
      <c r="U15" s="9">
        <v>789.4</v>
      </c>
      <c r="V15" s="9">
        <v>340.9</v>
      </c>
      <c r="W15" s="10">
        <f>SUM(N15:V15)</f>
        <v>27572.9</v>
      </c>
    </row>
    <row r="16" spans="1:23" ht="12">
      <c r="A16" s="1" t="s">
        <v>21</v>
      </c>
      <c r="B16" s="7">
        <v>4</v>
      </c>
      <c r="C16" s="7">
        <v>2</v>
      </c>
      <c r="D16" s="7">
        <v>1</v>
      </c>
      <c r="E16" s="7">
        <v>4</v>
      </c>
      <c r="F16" s="7">
        <v>78</v>
      </c>
      <c r="G16" s="7">
        <v>46</v>
      </c>
      <c r="H16" s="7">
        <v>173</v>
      </c>
      <c r="I16" s="7">
        <v>28</v>
      </c>
      <c r="J16" s="7">
        <v>4</v>
      </c>
      <c r="K16" s="8">
        <f t="shared" si="0"/>
        <v>340</v>
      </c>
      <c r="M16" s="1" t="s">
        <v>21</v>
      </c>
      <c r="N16" s="9">
        <v>29.1</v>
      </c>
      <c r="O16" s="9">
        <v>30.8</v>
      </c>
      <c r="P16" s="9">
        <v>6.6</v>
      </c>
      <c r="Q16" s="9">
        <v>29.5</v>
      </c>
      <c r="R16" s="9">
        <v>690.4</v>
      </c>
      <c r="S16" s="9">
        <v>469.3</v>
      </c>
      <c r="T16" s="9">
        <v>2336.6</v>
      </c>
      <c r="U16" s="9">
        <v>592.5</v>
      </c>
      <c r="V16" s="9">
        <v>68.9</v>
      </c>
      <c r="W16" s="10">
        <f t="shared" si="1"/>
        <v>4253.7</v>
      </c>
    </row>
    <row r="17" spans="1:23" ht="12">
      <c r="A17" s="1" t="s">
        <v>22</v>
      </c>
      <c r="B17" s="7"/>
      <c r="C17" s="7">
        <v>3</v>
      </c>
      <c r="D17" s="7">
        <v>3</v>
      </c>
      <c r="E17" s="7">
        <v>4</v>
      </c>
      <c r="F17" s="7">
        <v>4</v>
      </c>
      <c r="G17" s="7">
        <v>2</v>
      </c>
      <c r="H17" s="7"/>
      <c r="I17" s="7"/>
      <c r="J17" s="7"/>
      <c r="K17" s="8">
        <f t="shared" si="0"/>
        <v>16</v>
      </c>
      <c r="M17" s="1" t="s">
        <v>22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1"/>
        <v>0</v>
      </c>
    </row>
    <row r="18" spans="1:23" ht="12">
      <c r="A18" s="1" t="s">
        <v>23</v>
      </c>
      <c r="B18" s="7">
        <v>95</v>
      </c>
      <c r="C18" s="7">
        <v>178</v>
      </c>
      <c r="D18" s="7">
        <v>107</v>
      </c>
      <c r="E18" s="7">
        <v>366</v>
      </c>
      <c r="F18" s="7">
        <v>133</v>
      </c>
      <c r="G18" s="7">
        <v>84</v>
      </c>
      <c r="H18" s="7">
        <v>168</v>
      </c>
      <c r="I18" s="7">
        <v>120</v>
      </c>
      <c r="J18" s="7">
        <v>23</v>
      </c>
      <c r="K18" s="8">
        <f t="shared" si="0"/>
        <v>1274</v>
      </c>
      <c r="M18" s="1" t="s">
        <v>23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1"/>
        <v>0</v>
      </c>
    </row>
    <row r="19" spans="1:23" ht="12">
      <c r="A19" s="1" t="s">
        <v>24</v>
      </c>
      <c r="B19" s="7">
        <v>33</v>
      </c>
      <c r="C19" s="7">
        <v>82</v>
      </c>
      <c r="D19" s="7">
        <v>81</v>
      </c>
      <c r="E19" s="7">
        <v>81</v>
      </c>
      <c r="F19" s="7">
        <v>17</v>
      </c>
      <c r="G19" s="7">
        <v>10</v>
      </c>
      <c r="H19" s="7">
        <v>21</v>
      </c>
      <c r="I19" s="7">
        <v>22</v>
      </c>
      <c r="J19" s="7">
        <v>4</v>
      </c>
      <c r="K19" s="8">
        <f t="shared" si="0"/>
        <v>351</v>
      </c>
      <c r="M19" s="1" t="s">
        <v>24</v>
      </c>
      <c r="N19" s="9"/>
      <c r="O19" s="9"/>
      <c r="P19" s="9"/>
      <c r="Q19" s="9"/>
      <c r="R19" s="9"/>
      <c r="S19" s="9"/>
      <c r="T19" s="9"/>
      <c r="U19" s="9"/>
      <c r="V19" s="9"/>
      <c r="W19" s="10">
        <f t="shared" si="1"/>
        <v>0</v>
      </c>
    </row>
    <row r="20" spans="1:23" ht="12">
      <c r="A20" s="1" t="s">
        <v>25</v>
      </c>
      <c r="B20" s="7">
        <v>1</v>
      </c>
      <c r="C20" s="7">
        <v>11</v>
      </c>
      <c r="D20" s="7">
        <v>24</v>
      </c>
      <c r="E20" s="7">
        <v>11</v>
      </c>
      <c r="F20" s="7">
        <v>3</v>
      </c>
      <c r="G20" s="7">
        <v>1</v>
      </c>
      <c r="H20" s="7">
        <v>1</v>
      </c>
      <c r="I20" s="7">
        <v>3</v>
      </c>
      <c r="J20" s="7">
        <v>0</v>
      </c>
      <c r="K20" s="8">
        <f t="shared" si="0"/>
        <v>55</v>
      </c>
      <c r="M20" s="1" t="s">
        <v>25</v>
      </c>
      <c r="N20" s="9"/>
      <c r="O20" s="9"/>
      <c r="P20" s="9"/>
      <c r="Q20" s="9"/>
      <c r="R20" s="9"/>
      <c r="S20" s="9"/>
      <c r="T20" s="9"/>
      <c r="U20" s="9"/>
      <c r="V20" s="9"/>
      <c r="W20" s="10">
        <f t="shared" si="1"/>
        <v>0</v>
      </c>
    </row>
    <row r="21" spans="1:23" ht="12">
      <c r="A21" s="1" t="s">
        <v>26</v>
      </c>
      <c r="B21" s="7"/>
      <c r="C21" s="7">
        <v>1</v>
      </c>
      <c r="D21" s="7"/>
      <c r="E21" s="7"/>
      <c r="F21" s="7"/>
      <c r="G21" s="7"/>
      <c r="H21" s="7"/>
      <c r="I21" s="7"/>
      <c r="J21" s="7"/>
      <c r="K21" s="8">
        <f t="shared" si="0"/>
        <v>1</v>
      </c>
      <c r="M21" s="1" t="s">
        <v>26</v>
      </c>
      <c r="N21" s="9"/>
      <c r="O21" s="9"/>
      <c r="P21" s="9"/>
      <c r="Q21" s="9"/>
      <c r="R21" s="9"/>
      <c r="S21" s="9"/>
      <c r="T21" s="9"/>
      <c r="U21" s="9"/>
      <c r="V21" s="9"/>
      <c r="W21" s="10">
        <f t="shared" si="1"/>
        <v>0</v>
      </c>
    </row>
    <row r="22" spans="1:23" ht="12">
      <c r="A22" s="1" t="s">
        <v>27</v>
      </c>
      <c r="B22" s="7">
        <v>78</v>
      </c>
      <c r="C22" s="7">
        <v>3</v>
      </c>
      <c r="D22" s="7">
        <v>29</v>
      </c>
      <c r="E22" s="7">
        <v>29</v>
      </c>
      <c r="F22" s="7">
        <v>27</v>
      </c>
      <c r="G22" s="7">
        <v>2</v>
      </c>
      <c r="H22" s="7">
        <v>674</v>
      </c>
      <c r="I22" s="7">
        <v>137</v>
      </c>
      <c r="J22" s="7">
        <v>2</v>
      </c>
      <c r="K22" s="8">
        <f t="shared" si="0"/>
        <v>981</v>
      </c>
      <c r="M22" s="1" t="s">
        <v>27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1"/>
        <v>0</v>
      </c>
    </row>
    <row r="23" spans="1:23" ht="12">
      <c r="A23" s="1" t="s">
        <v>28</v>
      </c>
      <c r="B23" s="7">
        <v>101</v>
      </c>
      <c r="C23" s="7">
        <v>50</v>
      </c>
      <c r="D23" s="7">
        <v>1</v>
      </c>
      <c r="E23" s="7">
        <v>66</v>
      </c>
      <c r="F23" s="7">
        <v>15</v>
      </c>
      <c r="G23" s="7">
        <v>1</v>
      </c>
      <c r="H23" s="7">
        <v>9</v>
      </c>
      <c r="I23" s="7">
        <v>17</v>
      </c>
      <c r="J23" s="7">
        <v>1</v>
      </c>
      <c r="K23" s="8">
        <f t="shared" si="0"/>
        <v>261</v>
      </c>
      <c r="M23" s="1" t="s">
        <v>28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1"/>
        <v>0</v>
      </c>
    </row>
    <row r="24" spans="1:23" ht="12">
      <c r="A24" s="1" t="s">
        <v>29</v>
      </c>
      <c r="B24" s="7"/>
      <c r="C24" s="7"/>
      <c r="D24" s="7"/>
      <c r="E24" s="7">
        <v>1</v>
      </c>
      <c r="F24" s="7">
        <v>2</v>
      </c>
      <c r="G24" s="7"/>
      <c r="H24" s="7"/>
      <c r="I24" s="7"/>
      <c r="J24" s="7"/>
      <c r="K24" s="8">
        <f t="shared" si="0"/>
        <v>3</v>
      </c>
      <c r="M24" s="1" t="s">
        <v>29</v>
      </c>
      <c r="N24" s="9"/>
      <c r="O24" s="9"/>
      <c r="P24" s="9"/>
      <c r="Q24" s="9"/>
      <c r="R24" s="9"/>
      <c r="S24" s="9"/>
      <c r="T24" s="9"/>
      <c r="U24" s="9"/>
      <c r="V24" s="9"/>
      <c r="W24" s="10">
        <f t="shared" si="1"/>
        <v>0</v>
      </c>
    </row>
    <row r="25" spans="1:23" ht="12">
      <c r="A25" s="1" t="s">
        <v>30</v>
      </c>
      <c r="B25" s="7">
        <v>1</v>
      </c>
      <c r="C25" s="7">
        <v>2</v>
      </c>
      <c r="D25" s="7">
        <v>4</v>
      </c>
      <c r="E25" s="7">
        <v>3</v>
      </c>
      <c r="F25" s="7">
        <v>5</v>
      </c>
      <c r="G25" s="7">
        <v>2</v>
      </c>
      <c r="H25" s="7">
        <v>2</v>
      </c>
      <c r="I25" s="7">
        <v>1</v>
      </c>
      <c r="J25" s="7">
        <v>2</v>
      </c>
      <c r="K25" s="8">
        <f t="shared" si="0"/>
        <v>22</v>
      </c>
      <c r="M25" s="1" t="s">
        <v>30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1"/>
        <v>0</v>
      </c>
    </row>
    <row r="26" spans="1:23" ht="12">
      <c r="A26" s="1" t="s">
        <v>31</v>
      </c>
      <c r="B26" s="7"/>
      <c r="C26" s="7">
        <v>2</v>
      </c>
      <c r="D26" s="7">
        <v>2</v>
      </c>
      <c r="E26" s="7">
        <v>2</v>
      </c>
      <c r="F26" s="7"/>
      <c r="G26" s="7"/>
      <c r="H26" s="7"/>
      <c r="I26" s="7"/>
      <c r="J26" s="7"/>
      <c r="K26" s="8">
        <f t="shared" si="0"/>
        <v>6</v>
      </c>
      <c r="M26" s="1" t="s">
        <v>31</v>
      </c>
      <c r="N26" s="9"/>
      <c r="O26" s="9"/>
      <c r="P26" s="9"/>
      <c r="Q26" s="9"/>
      <c r="R26" s="9"/>
      <c r="S26" s="9"/>
      <c r="T26" s="9"/>
      <c r="U26" s="9"/>
      <c r="V26" s="9"/>
      <c r="W26" s="10">
        <f t="shared" si="1"/>
        <v>0</v>
      </c>
    </row>
    <row r="27" spans="1:23" ht="12">
      <c r="A27" s="1" t="s">
        <v>32</v>
      </c>
      <c r="B27" s="7">
        <v>76</v>
      </c>
      <c r="C27" s="7">
        <v>158</v>
      </c>
      <c r="D27" s="7">
        <v>116</v>
      </c>
      <c r="E27" s="7">
        <v>40</v>
      </c>
      <c r="F27" s="7">
        <v>19</v>
      </c>
      <c r="G27" s="7">
        <v>11</v>
      </c>
      <c r="H27" s="7">
        <v>101</v>
      </c>
      <c r="I27" s="7">
        <v>9</v>
      </c>
      <c r="J27" s="7">
        <v>2</v>
      </c>
      <c r="K27" s="8">
        <f t="shared" si="0"/>
        <v>532</v>
      </c>
      <c r="M27" s="1" t="s">
        <v>32</v>
      </c>
      <c r="N27" s="9"/>
      <c r="O27" s="9">
        <v>154</v>
      </c>
      <c r="P27" s="9">
        <v>154</v>
      </c>
      <c r="Q27" s="9">
        <v>23.3</v>
      </c>
      <c r="R27" s="9">
        <v>4</v>
      </c>
      <c r="S27" s="9"/>
      <c r="T27" s="9"/>
      <c r="U27" s="9"/>
      <c r="V27" s="9">
        <v>35</v>
      </c>
      <c r="W27" s="10">
        <f t="shared" si="1"/>
        <v>370.3</v>
      </c>
    </row>
    <row r="28" spans="1:23" ht="12">
      <c r="A28" s="1" t="s">
        <v>33</v>
      </c>
      <c r="B28" s="7">
        <v>1</v>
      </c>
      <c r="C28" s="7">
        <v>4</v>
      </c>
      <c r="D28" s="7">
        <v>1</v>
      </c>
      <c r="E28" s="7">
        <v>2</v>
      </c>
      <c r="F28" s="7">
        <v>2</v>
      </c>
      <c r="G28" s="7">
        <v>1</v>
      </c>
      <c r="H28" s="7">
        <v>0</v>
      </c>
      <c r="I28" s="7">
        <v>3</v>
      </c>
      <c r="J28" s="7">
        <v>0</v>
      </c>
      <c r="K28" s="8">
        <f t="shared" si="0"/>
        <v>14</v>
      </c>
      <c r="M28" s="1" t="s">
        <v>33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1"/>
        <v>0</v>
      </c>
    </row>
    <row r="29" spans="1:23" ht="12">
      <c r="A29" s="1" t="s">
        <v>34</v>
      </c>
      <c r="B29" s="7">
        <v>1</v>
      </c>
      <c r="C29" s="7">
        <v>2</v>
      </c>
      <c r="D29" s="7">
        <v>2</v>
      </c>
      <c r="E29" s="7">
        <v>1</v>
      </c>
      <c r="F29" s="7">
        <v>1</v>
      </c>
      <c r="G29" s="7"/>
      <c r="H29" s="7"/>
      <c r="I29" s="7">
        <v>1</v>
      </c>
      <c r="J29" s="7"/>
      <c r="K29" s="8">
        <f t="shared" si="0"/>
        <v>8</v>
      </c>
      <c r="M29" s="1" t="s">
        <v>34</v>
      </c>
      <c r="N29" s="9">
        <v>29.4</v>
      </c>
      <c r="O29" s="9">
        <v>35</v>
      </c>
      <c r="P29" s="9">
        <v>86.5</v>
      </c>
      <c r="Q29" s="9">
        <v>57.3</v>
      </c>
      <c r="R29" s="9"/>
      <c r="S29" s="9"/>
      <c r="T29" s="9"/>
      <c r="U29" s="9">
        <v>3.3</v>
      </c>
      <c r="V29" s="9"/>
      <c r="W29" s="10">
        <f t="shared" si="1"/>
        <v>211.5</v>
      </c>
    </row>
    <row r="30" spans="1:23" ht="12">
      <c r="A30" s="1" t="s">
        <v>35</v>
      </c>
      <c r="B30" s="7">
        <v>2</v>
      </c>
      <c r="C30" s="7">
        <v>4</v>
      </c>
      <c r="D30" s="7">
        <v>1</v>
      </c>
      <c r="E30" s="7">
        <v>2</v>
      </c>
      <c r="F30" s="7">
        <v>8</v>
      </c>
      <c r="G30" s="7">
        <v>1</v>
      </c>
      <c r="H30" s="7">
        <v>0</v>
      </c>
      <c r="I30" s="7">
        <v>4</v>
      </c>
      <c r="J30" s="7">
        <v>0</v>
      </c>
      <c r="K30" s="8">
        <f t="shared" si="0"/>
        <v>22</v>
      </c>
      <c r="M30" s="1" t="s">
        <v>35</v>
      </c>
      <c r="N30" s="9"/>
      <c r="O30" s="9"/>
      <c r="P30" s="9"/>
      <c r="Q30" s="9"/>
      <c r="R30" s="9"/>
      <c r="S30" s="9"/>
      <c r="T30" s="9"/>
      <c r="U30" s="9"/>
      <c r="V30" s="9"/>
      <c r="W30" s="10">
        <f t="shared" si="1"/>
        <v>0</v>
      </c>
    </row>
    <row r="31" spans="1:23" ht="12">
      <c r="A31" s="1" t="s">
        <v>36</v>
      </c>
      <c r="B31" s="7">
        <v>145</v>
      </c>
      <c r="C31" s="7">
        <v>167</v>
      </c>
      <c r="D31" s="7">
        <v>50</v>
      </c>
      <c r="E31" s="7">
        <v>74</v>
      </c>
      <c r="F31" s="7">
        <v>177</v>
      </c>
      <c r="G31" s="7">
        <v>159</v>
      </c>
      <c r="H31" s="7">
        <v>66</v>
      </c>
      <c r="I31" s="7">
        <v>149</v>
      </c>
      <c r="J31" s="7">
        <v>24</v>
      </c>
      <c r="K31" s="8">
        <f t="shared" si="0"/>
        <v>1011</v>
      </c>
      <c r="M31" s="1" t="s">
        <v>36</v>
      </c>
      <c r="N31" s="9">
        <v>8804.1</v>
      </c>
      <c r="O31" s="9">
        <v>8812</v>
      </c>
      <c r="P31" s="9">
        <v>2735.8</v>
      </c>
      <c r="Q31" s="9">
        <v>3681.7</v>
      </c>
      <c r="R31" s="9">
        <v>8593.8</v>
      </c>
      <c r="S31" s="9">
        <v>9415.2</v>
      </c>
      <c r="T31" s="9">
        <v>3305.7</v>
      </c>
      <c r="U31" s="9">
        <v>8504.2</v>
      </c>
      <c r="V31" s="9">
        <v>760.5</v>
      </c>
      <c r="W31" s="10">
        <f t="shared" si="1"/>
        <v>54613</v>
      </c>
    </row>
    <row r="32" spans="1:23" ht="12">
      <c r="A32" s="1" t="s">
        <v>37</v>
      </c>
      <c r="B32" s="7">
        <v>1</v>
      </c>
      <c r="C32" s="7">
        <v>1</v>
      </c>
      <c r="D32" s="7">
        <v>4</v>
      </c>
      <c r="E32" s="7">
        <v>12</v>
      </c>
      <c r="F32" s="7">
        <v>280</v>
      </c>
      <c r="G32" s="7">
        <v>16</v>
      </c>
      <c r="H32" s="7">
        <v>36</v>
      </c>
      <c r="I32" s="7">
        <v>6</v>
      </c>
      <c r="J32" s="7">
        <v>2</v>
      </c>
      <c r="K32" s="8">
        <f t="shared" si="0"/>
        <v>358</v>
      </c>
      <c r="M32" s="1" t="s">
        <v>37</v>
      </c>
      <c r="N32" s="9">
        <v>8.8</v>
      </c>
      <c r="O32" s="9">
        <v>30.8</v>
      </c>
      <c r="P32" s="9">
        <v>165.8</v>
      </c>
      <c r="Q32" s="9">
        <v>343.7</v>
      </c>
      <c r="R32" s="9">
        <v>4729.4</v>
      </c>
      <c r="S32" s="9">
        <v>465.5</v>
      </c>
      <c r="T32" s="9">
        <v>521.8</v>
      </c>
      <c r="U32" s="9">
        <v>66.6</v>
      </c>
      <c r="V32" s="9">
        <v>30</v>
      </c>
      <c r="W32" s="10">
        <f t="shared" si="1"/>
        <v>6362.400000000001</v>
      </c>
    </row>
    <row r="33" spans="1:23" ht="12">
      <c r="A33" s="1" t="s">
        <v>38</v>
      </c>
      <c r="B33" s="7">
        <v>5</v>
      </c>
      <c r="C33" s="7">
        <v>3</v>
      </c>
      <c r="D33" s="7">
        <v>28</v>
      </c>
      <c r="E33" s="7">
        <v>7</v>
      </c>
      <c r="F33" s="7">
        <v>10</v>
      </c>
      <c r="G33" s="7">
        <v>5</v>
      </c>
      <c r="H33" s="7">
        <v>7</v>
      </c>
      <c r="I33" s="7">
        <v>7</v>
      </c>
      <c r="J33" s="7">
        <v>0</v>
      </c>
      <c r="K33" s="8">
        <f t="shared" si="0"/>
        <v>72</v>
      </c>
      <c r="M33" s="1" t="s">
        <v>38</v>
      </c>
      <c r="N33" s="9"/>
      <c r="O33" s="9"/>
      <c r="P33" s="9"/>
      <c r="Q33" s="9"/>
      <c r="R33" s="9"/>
      <c r="S33" s="9"/>
      <c r="T33" s="9"/>
      <c r="U33" s="9"/>
      <c r="V33" s="9"/>
      <c r="W33" s="10">
        <f t="shared" si="1"/>
        <v>0</v>
      </c>
    </row>
    <row r="34" spans="1:23" ht="12">
      <c r="A34" s="1" t="s">
        <v>39</v>
      </c>
      <c r="B34" s="7">
        <v>86</v>
      </c>
      <c r="C34" s="7">
        <v>119</v>
      </c>
      <c r="D34" s="7">
        <v>102</v>
      </c>
      <c r="E34" s="7">
        <v>139</v>
      </c>
      <c r="F34" s="7">
        <v>110</v>
      </c>
      <c r="G34" s="7">
        <v>56</v>
      </c>
      <c r="H34" s="7">
        <v>432</v>
      </c>
      <c r="I34" s="7">
        <v>83</v>
      </c>
      <c r="J34" s="7">
        <v>13</v>
      </c>
      <c r="K34" s="8">
        <f t="shared" si="0"/>
        <v>1140</v>
      </c>
      <c r="M34" s="1" t="s">
        <v>39</v>
      </c>
      <c r="N34" s="9">
        <v>5046.3</v>
      </c>
      <c r="O34" s="9">
        <v>5968.1</v>
      </c>
      <c r="P34" s="9">
        <v>4389.7</v>
      </c>
      <c r="Q34" s="9">
        <v>4379.2</v>
      </c>
      <c r="R34" s="9">
        <v>4420.4</v>
      </c>
      <c r="S34" s="9">
        <v>2754.6</v>
      </c>
      <c r="T34" s="9">
        <v>16111.4</v>
      </c>
      <c r="U34" s="9">
        <v>2497.3</v>
      </c>
      <c r="V34" s="9">
        <v>653.3</v>
      </c>
      <c r="W34" s="10">
        <f t="shared" si="1"/>
        <v>46220.30000000001</v>
      </c>
    </row>
    <row r="35" spans="1:23" ht="12">
      <c r="A35" s="1" t="s">
        <v>40</v>
      </c>
      <c r="B35" s="7">
        <v>3</v>
      </c>
      <c r="C35" s="7">
        <v>4</v>
      </c>
      <c r="D35" s="7">
        <v>3</v>
      </c>
      <c r="E35" s="7">
        <v>5</v>
      </c>
      <c r="F35" s="7">
        <v>2</v>
      </c>
      <c r="G35" s="7">
        <v>1</v>
      </c>
      <c r="H35" s="7"/>
      <c r="I35" s="7"/>
      <c r="J35" s="7"/>
      <c r="K35" s="8">
        <f t="shared" si="0"/>
        <v>18</v>
      </c>
      <c r="M35" s="1" t="s">
        <v>40</v>
      </c>
      <c r="N35" s="9"/>
      <c r="O35" s="9"/>
      <c r="P35" s="9"/>
      <c r="Q35" s="9"/>
      <c r="R35" s="9"/>
      <c r="S35" s="9"/>
      <c r="T35" s="9"/>
      <c r="U35" s="9"/>
      <c r="V35" s="9"/>
      <c r="W35" s="10">
        <f t="shared" si="1"/>
        <v>0</v>
      </c>
    </row>
    <row r="36" spans="1:23" ht="12">
      <c r="A36" s="1" t="s">
        <v>41</v>
      </c>
      <c r="B36" s="7">
        <v>9</v>
      </c>
      <c r="C36" s="7">
        <v>1</v>
      </c>
      <c r="D36" s="7">
        <v>12</v>
      </c>
      <c r="E36" s="7">
        <v>30</v>
      </c>
      <c r="F36" s="7">
        <v>10</v>
      </c>
      <c r="G36" s="7">
        <v>14</v>
      </c>
      <c r="H36" s="7">
        <v>2</v>
      </c>
      <c r="I36" s="7"/>
      <c r="J36" s="7"/>
      <c r="K36" s="8">
        <f t="shared" si="0"/>
        <v>78</v>
      </c>
      <c r="M36" s="1" t="s">
        <v>41</v>
      </c>
      <c r="N36" s="9">
        <v>959.2</v>
      </c>
      <c r="O36" s="9">
        <v>154.4</v>
      </c>
      <c r="P36" s="9">
        <v>1134</v>
      </c>
      <c r="Q36" s="9">
        <v>1169.5</v>
      </c>
      <c r="R36" s="9">
        <v>923.6</v>
      </c>
      <c r="S36" s="9">
        <v>1701.4</v>
      </c>
      <c r="T36" s="9">
        <v>287</v>
      </c>
      <c r="U36" s="9"/>
      <c r="V36" s="9"/>
      <c r="W36" s="10">
        <f t="shared" si="1"/>
        <v>6329.1</v>
      </c>
    </row>
    <row r="37" spans="1:23" ht="12">
      <c r="A37" s="1" t="s">
        <v>42</v>
      </c>
      <c r="B37" s="7">
        <v>140</v>
      </c>
      <c r="C37" s="7">
        <v>334</v>
      </c>
      <c r="D37" s="7">
        <v>37</v>
      </c>
      <c r="E37" s="7">
        <v>11</v>
      </c>
      <c r="F37" s="7">
        <v>39</v>
      </c>
      <c r="G37" s="7">
        <v>6</v>
      </c>
      <c r="H37" s="7">
        <v>14</v>
      </c>
      <c r="I37" s="7">
        <v>39</v>
      </c>
      <c r="J37" s="7">
        <v>2</v>
      </c>
      <c r="K37" s="8">
        <f t="shared" si="0"/>
        <v>622</v>
      </c>
      <c r="M37" s="1" t="s">
        <v>42</v>
      </c>
      <c r="N37" s="9">
        <v>2654</v>
      </c>
      <c r="O37" s="9">
        <v>6033.8</v>
      </c>
      <c r="P37" s="9">
        <v>475</v>
      </c>
      <c r="Q37" s="9">
        <v>146.9</v>
      </c>
      <c r="R37" s="9">
        <v>658.8</v>
      </c>
      <c r="S37" s="9">
        <v>89.4</v>
      </c>
      <c r="T37" s="9">
        <v>328.8</v>
      </c>
      <c r="U37" s="9">
        <v>869.9</v>
      </c>
      <c r="V37" s="9">
        <v>33</v>
      </c>
      <c r="W37" s="10">
        <f t="shared" si="1"/>
        <v>11289.599999999997</v>
      </c>
    </row>
    <row r="38" spans="1:23" ht="12">
      <c r="A38" s="1" t="s">
        <v>43</v>
      </c>
      <c r="B38" s="7">
        <v>46</v>
      </c>
      <c r="C38" s="7">
        <v>18</v>
      </c>
      <c r="D38" s="7">
        <v>5</v>
      </c>
      <c r="E38" s="7">
        <v>129</v>
      </c>
      <c r="F38" s="7">
        <v>154</v>
      </c>
      <c r="G38" s="7">
        <v>20</v>
      </c>
      <c r="H38" s="7">
        <v>88</v>
      </c>
      <c r="I38" s="7">
        <v>299</v>
      </c>
      <c r="J38" s="7">
        <v>100</v>
      </c>
      <c r="K38" s="8">
        <f t="shared" si="0"/>
        <v>859</v>
      </c>
      <c r="M38" s="1" t="s">
        <v>43</v>
      </c>
      <c r="N38" s="9">
        <v>61.1</v>
      </c>
      <c r="O38" s="9">
        <v>24.4</v>
      </c>
      <c r="P38" s="9">
        <v>153.6</v>
      </c>
      <c r="Q38" s="9">
        <v>159.7</v>
      </c>
      <c r="R38" s="9">
        <v>229.2</v>
      </c>
      <c r="S38" s="9">
        <v>762.9</v>
      </c>
      <c r="T38" s="9">
        <v>108.3</v>
      </c>
      <c r="U38" s="9">
        <v>389.1</v>
      </c>
      <c r="V38" s="9">
        <v>132.4</v>
      </c>
      <c r="W38" s="10">
        <f t="shared" si="1"/>
        <v>2020.7000000000003</v>
      </c>
    </row>
    <row r="39" spans="1:23" ht="12">
      <c r="A39" s="1" t="s">
        <v>44</v>
      </c>
      <c r="B39" s="7">
        <v>116</v>
      </c>
      <c r="C39" s="7">
        <v>2</v>
      </c>
      <c r="D39" s="7">
        <v>5</v>
      </c>
      <c r="E39" s="7">
        <v>4</v>
      </c>
      <c r="F39" s="7">
        <v>18</v>
      </c>
      <c r="G39" s="7">
        <v>2</v>
      </c>
      <c r="H39" s="7">
        <v>1</v>
      </c>
      <c r="I39" s="7">
        <v>4</v>
      </c>
      <c r="J39" s="7">
        <v>0</v>
      </c>
      <c r="K39" s="8">
        <f t="shared" si="0"/>
        <v>152</v>
      </c>
      <c r="M39" s="1" t="s">
        <v>44</v>
      </c>
      <c r="N39" s="9">
        <v>11827.6</v>
      </c>
      <c r="O39" s="9">
        <v>170.5</v>
      </c>
      <c r="P39" s="9">
        <v>232</v>
      </c>
      <c r="Q39" s="9">
        <v>243.9</v>
      </c>
      <c r="R39" s="9">
        <v>927.9</v>
      </c>
      <c r="S39" s="9">
        <v>91.1</v>
      </c>
      <c r="T39" s="9">
        <v>35</v>
      </c>
      <c r="U39" s="9">
        <v>70.3</v>
      </c>
      <c r="V39" s="9"/>
      <c r="W39" s="10">
        <f t="shared" si="1"/>
        <v>13598.3</v>
      </c>
    </row>
    <row r="40" spans="1:23" ht="12">
      <c r="A40" s="1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8">
        <f t="shared" si="0"/>
        <v>0</v>
      </c>
      <c r="M40" s="1" t="s">
        <v>45</v>
      </c>
      <c r="N40" s="9"/>
      <c r="O40" s="9"/>
      <c r="P40" s="9"/>
      <c r="Q40" s="9"/>
      <c r="R40" s="9"/>
      <c r="S40" s="9"/>
      <c r="T40" s="9"/>
      <c r="U40" s="9"/>
      <c r="V40" s="9"/>
      <c r="W40" s="10">
        <f t="shared" si="1"/>
        <v>0</v>
      </c>
    </row>
    <row r="41" spans="1:23" ht="12">
      <c r="A41" s="1" t="s">
        <v>46</v>
      </c>
      <c r="B41" s="7">
        <v>7</v>
      </c>
      <c r="C41" s="7">
        <v>202</v>
      </c>
      <c r="D41" s="7">
        <v>751</v>
      </c>
      <c r="E41" s="7">
        <v>217</v>
      </c>
      <c r="F41" s="7">
        <v>9</v>
      </c>
      <c r="G41" s="7">
        <v>4</v>
      </c>
      <c r="H41" s="7">
        <v>4</v>
      </c>
      <c r="I41" s="7">
        <v>5</v>
      </c>
      <c r="J41" s="7">
        <v>1</v>
      </c>
      <c r="K41" s="8">
        <f aca="true" t="shared" si="2" ref="K41:K72">SUM(B41:J41)</f>
        <v>1200</v>
      </c>
      <c r="M41" s="1" t="s">
        <v>46</v>
      </c>
      <c r="N41" s="9">
        <v>854.1</v>
      </c>
      <c r="O41" s="9">
        <v>6802.4</v>
      </c>
      <c r="P41" s="9">
        <v>23371.6</v>
      </c>
      <c r="Q41" s="9">
        <v>6722.6</v>
      </c>
      <c r="R41" s="9">
        <v>250.2</v>
      </c>
      <c r="S41" s="9">
        <v>139.8</v>
      </c>
      <c r="T41" s="9">
        <v>170.4</v>
      </c>
      <c r="U41" s="9">
        <v>269.6</v>
      </c>
      <c r="V41" s="9">
        <v>57</v>
      </c>
      <c r="W41" s="10">
        <f aca="true" t="shared" si="3" ref="W41:W72">SUM(N41:V41)</f>
        <v>38637.7</v>
      </c>
    </row>
    <row r="42" spans="1:23" ht="12">
      <c r="A42" s="1" t="s">
        <v>47</v>
      </c>
      <c r="B42" s="7">
        <v>77</v>
      </c>
      <c r="C42" s="7">
        <v>493</v>
      </c>
      <c r="D42" s="7">
        <v>189</v>
      </c>
      <c r="E42" s="7">
        <v>54</v>
      </c>
      <c r="F42" s="7">
        <v>17</v>
      </c>
      <c r="G42" s="7">
        <v>18</v>
      </c>
      <c r="H42" s="7">
        <v>47</v>
      </c>
      <c r="I42" s="7">
        <v>16</v>
      </c>
      <c r="J42" s="7">
        <v>5</v>
      </c>
      <c r="K42" s="8">
        <f t="shared" si="2"/>
        <v>916</v>
      </c>
      <c r="M42" s="1" t="s">
        <v>47</v>
      </c>
      <c r="N42" s="9">
        <v>3609.3</v>
      </c>
      <c r="O42" s="9">
        <v>21522.8</v>
      </c>
      <c r="P42" s="9">
        <v>9035.8</v>
      </c>
      <c r="Q42" s="9">
        <v>2700.4</v>
      </c>
      <c r="R42" s="9">
        <v>782.6</v>
      </c>
      <c r="S42" s="9">
        <v>820</v>
      </c>
      <c r="T42" s="9">
        <v>2160.7</v>
      </c>
      <c r="U42" s="9">
        <v>889</v>
      </c>
      <c r="V42" s="9">
        <v>687.8</v>
      </c>
      <c r="W42" s="10">
        <f t="shared" si="3"/>
        <v>42208.399999999994</v>
      </c>
    </row>
    <row r="43" spans="1:23" ht="12">
      <c r="A43" s="1" t="s">
        <v>48</v>
      </c>
      <c r="B43" s="7"/>
      <c r="C43" s="7"/>
      <c r="D43" s="7"/>
      <c r="E43" s="7"/>
      <c r="F43" s="7"/>
      <c r="G43" s="7"/>
      <c r="H43" s="7"/>
      <c r="I43" s="7"/>
      <c r="J43" s="7"/>
      <c r="K43" s="8">
        <f t="shared" si="2"/>
        <v>0</v>
      </c>
      <c r="M43" s="1" t="s">
        <v>48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0</v>
      </c>
    </row>
    <row r="44" spans="1:23" ht="12">
      <c r="A44" s="1" t="s">
        <v>49</v>
      </c>
      <c r="B44" s="7">
        <v>70</v>
      </c>
      <c r="C44" s="7">
        <v>12</v>
      </c>
      <c r="D44" s="7">
        <v>22</v>
      </c>
      <c r="E44" s="7">
        <v>26</v>
      </c>
      <c r="F44" s="7">
        <v>26</v>
      </c>
      <c r="G44" s="7">
        <v>27</v>
      </c>
      <c r="H44" s="7">
        <v>10</v>
      </c>
      <c r="I44" s="7">
        <v>16</v>
      </c>
      <c r="J44" s="7">
        <v>2</v>
      </c>
      <c r="K44" s="8">
        <f t="shared" si="2"/>
        <v>211</v>
      </c>
      <c r="M44" s="1" t="s">
        <v>49</v>
      </c>
      <c r="N44" s="9">
        <v>15046.9</v>
      </c>
      <c r="O44" s="9">
        <v>1837.6</v>
      </c>
      <c r="P44" s="9">
        <v>3915.6</v>
      </c>
      <c r="Q44" s="9">
        <v>2748.2</v>
      </c>
      <c r="R44" s="9">
        <v>4078.8</v>
      </c>
      <c r="S44" s="9">
        <v>5829.8</v>
      </c>
      <c r="T44" s="9">
        <v>2180</v>
      </c>
      <c r="U44" s="9">
        <v>3260</v>
      </c>
      <c r="V44" s="9">
        <v>622.9</v>
      </c>
      <c r="W44" s="10">
        <f t="shared" si="3"/>
        <v>39519.8</v>
      </c>
    </row>
    <row r="45" spans="1:23" ht="12">
      <c r="A45" s="1" t="s">
        <v>50</v>
      </c>
      <c r="B45" s="7">
        <v>1</v>
      </c>
      <c r="C45" s="7">
        <v>17</v>
      </c>
      <c r="D45" s="7">
        <v>4</v>
      </c>
      <c r="E45" s="7">
        <v>4</v>
      </c>
      <c r="F45" s="7">
        <v>6</v>
      </c>
      <c r="G45" s="7">
        <v>4</v>
      </c>
      <c r="H45" s="7">
        <v>2</v>
      </c>
      <c r="I45" s="7">
        <v>21</v>
      </c>
      <c r="J45" s="7">
        <v>0</v>
      </c>
      <c r="K45" s="8">
        <f t="shared" si="2"/>
        <v>59</v>
      </c>
      <c r="M45" s="1" t="s">
        <v>50</v>
      </c>
      <c r="N45" s="9">
        <v>56.6</v>
      </c>
      <c r="O45" s="9">
        <v>2020.3</v>
      </c>
      <c r="P45" s="9">
        <v>154.5</v>
      </c>
      <c r="Q45" s="9">
        <v>85.6</v>
      </c>
      <c r="R45" s="9">
        <v>375.8</v>
      </c>
      <c r="S45" s="9">
        <v>35.1</v>
      </c>
      <c r="T45" s="9">
        <v>95.5</v>
      </c>
      <c r="U45" s="9">
        <v>2297.2</v>
      </c>
      <c r="V45" s="9"/>
      <c r="W45" s="10">
        <f t="shared" si="3"/>
        <v>5120.6</v>
      </c>
    </row>
    <row r="46" spans="1:23" ht="12">
      <c r="A46" s="1" t="s">
        <v>51</v>
      </c>
      <c r="B46" s="7"/>
      <c r="C46" s="7"/>
      <c r="D46" s="7"/>
      <c r="E46" s="7"/>
      <c r="F46" s="7"/>
      <c r="G46" s="7"/>
      <c r="H46" s="7"/>
      <c r="I46" s="7"/>
      <c r="J46" s="7"/>
      <c r="K46" s="8">
        <f t="shared" si="2"/>
        <v>0</v>
      </c>
      <c r="M46" s="1" t="s">
        <v>51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0</v>
      </c>
    </row>
    <row r="47" spans="1:23" ht="12">
      <c r="A47" s="1" t="s">
        <v>52</v>
      </c>
      <c r="B47" s="7">
        <v>8</v>
      </c>
      <c r="C47" s="7">
        <v>2</v>
      </c>
      <c r="D47" s="7">
        <v>18</v>
      </c>
      <c r="E47" s="7">
        <v>11</v>
      </c>
      <c r="F47" s="7">
        <v>0</v>
      </c>
      <c r="G47" s="7">
        <v>3</v>
      </c>
      <c r="H47" s="7">
        <v>1</v>
      </c>
      <c r="I47" s="7">
        <v>33</v>
      </c>
      <c r="J47" s="7">
        <v>0</v>
      </c>
      <c r="K47" s="8">
        <f t="shared" si="2"/>
        <v>76</v>
      </c>
      <c r="M47" s="1" t="s">
        <v>52</v>
      </c>
      <c r="N47" s="9"/>
      <c r="O47" s="9">
        <v>5.5</v>
      </c>
      <c r="P47" s="9">
        <v>31.8</v>
      </c>
      <c r="Q47" s="9">
        <v>116</v>
      </c>
      <c r="R47" s="9"/>
      <c r="S47" s="9"/>
      <c r="T47" s="9"/>
      <c r="U47" s="9"/>
      <c r="V47" s="9"/>
      <c r="W47" s="10">
        <f t="shared" si="3"/>
        <v>153.3</v>
      </c>
    </row>
    <row r="48" spans="1:23" ht="12">
      <c r="A48" s="1" t="s">
        <v>53</v>
      </c>
      <c r="B48" s="7">
        <v>503</v>
      </c>
      <c r="C48" s="7">
        <v>286</v>
      </c>
      <c r="D48" s="7">
        <v>215</v>
      </c>
      <c r="E48" s="7">
        <v>134</v>
      </c>
      <c r="F48" s="7">
        <v>218</v>
      </c>
      <c r="G48" s="7">
        <v>61</v>
      </c>
      <c r="H48" s="7">
        <v>90</v>
      </c>
      <c r="I48" s="7">
        <v>330</v>
      </c>
      <c r="J48" s="7">
        <v>263</v>
      </c>
      <c r="K48" s="8">
        <f t="shared" si="2"/>
        <v>2100</v>
      </c>
      <c r="M48" s="1" t="s">
        <v>53</v>
      </c>
      <c r="N48" s="9">
        <v>7885.1</v>
      </c>
      <c r="O48" s="9">
        <v>4966.1</v>
      </c>
      <c r="P48" s="9">
        <v>2875.5</v>
      </c>
      <c r="Q48" s="9">
        <v>1703</v>
      </c>
      <c r="R48" s="9">
        <v>2383.6</v>
      </c>
      <c r="S48" s="9">
        <v>627.2</v>
      </c>
      <c r="T48" s="9">
        <v>1062.2</v>
      </c>
      <c r="U48" s="9">
        <v>4980.9</v>
      </c>
      <c r="V48" s="9">
        <v>3173.4</v>
      </c>
      <c r="W48" s="10">
        <f t="shared" si="3"/>
        <v>29657</v>
      </c>
    </row>
    <row r="49" spans="1:23" ht="12">
      <c r="A49" s="1" t="s">
        <v>54</v>
      </c>
      <c r="B49" s="7">
        <v>0</v>
      </c>
      <c r="C49" s="7">
        <v>1</v>
      </c>
      <c r="D49" s="7">
        <v>0</v>
      </c>
      <c r="E49" s="7">
        <v>4</v>
      </c>
      <c r="F49" s="7">
        <v>2</v>
      </c>
      <c r="G49" s="7">
        <v>4</v>
      </c>
      <c r="H49" s="7">
        <v>3</v>
      </c>
      <c r="I49" s="7">
        <v>1</v>
      </c>
      <c r="J49" s="7">
        <v>0</v>
      </c>
      <c r="K49" s="8">
        <f t="shared" si="2"/>
        <v>15</v>
      </c>
      <c r="M49" s="1" t="s">
        <v>54</v>
      </c>
      <c r="N49" s="9"/>
      <c r="O49" s="9">
        <v>29</v>
      </c>
      <c r="P49" s="9"/>
      <c r="Q49" s="9">
        <v>70.5</v>
      </c>
      <c r="R49" s="9">
        <v>16.1</v>
      </c>
      <c r="S49" s="9">
        <v>81.4</v>
      </c>
      <c r="T49" s="9">
        <v>19.3</v>
      </c>
      <c r="U49" s="9">
        <v>19.1</v>
      </c>
      <c r="V49" s="9"/>
      <c r="W49" s="10">
        <f t="shared" si="3"/>
        <v>235.4</v>
      </c>
    </row>
    <row r="50" spans="1:23" ht="12">
      <c r="A50" s="1" t="s">
        <v>55</v>
      </c>
      <c r="B50" s="7">
        <v>1013</v>
      </c>
      <c r="C50" s="7">
        <v>1259</v>
      </c>
      <c r="D50" s="7">
        <v>847</v>
      </c>
      <c r="E50" s="7">
        <v>2133</v>
      </c>
      <c r="F50" s="7">
        <v>3112</v>
      </c>
      <c r="G50" s="7">
        <v>3107</v>
      </c>
      <c r="H50" s="7">
        <v>4924</v>
      </c>
      <c r="I50" s="7">
        <v>6317</v>
      </c>
      <c r="J50" s="7">
        <v>2406</v>
      </c>
      <c r="K50" s="8">
        <f t="shared" si="2"/>
        <v>25118</v>
      </c>
      <c r="M50" s="1" t="s">
        <v>55</v>
      </c>
      <c r="N50" s="9">
        <v>8518.2</v>
      </c>
      <c r="O50" s="9">
        <v>10494.1</v>
      </c>
      <c r="P50" s="9">
        <v>7198.9</v>
      </c>
      <c r="Q50" s="9">
        <v>18141.2</v>
      </c>
      <c r="R50" s="9">
        <v>24690.7</v>
      </c>
      <c r="S50" s="9">
        <v>25790</v>
      </c>
      <c r="T50" s="9">
        <v>41379.2</v>
      </c>
      <c r="U50" s="9">
        <v>52603.7</v>
      </c>
      <c r="V50" s="9">
        <v>21039.1</v>
      </c>
      <c r="W50" s="10">
        <f t="shared" si="3"/>
        <v>209855.1</v>
      </c>
    </row>
    <row r="51" spans="1:23" ht="12">
      <c r="A51" s="1" t="s">
        <v>56</v>
      </c>
      <c r="B51" s="7">
        <v>4046</v>
      </c>
      <c r="C51" s="7">
        <v>5431</v>
      </c>
      <c r="D51" s="7">
        <v>5369</v>
      </c>
      <c r="E51" s="7">
        <v>6200</v>
      </c>
      <c r="F51" s="7">
        <v>5405</v>
      </c>
      <c r="G51" s="7">
        <v>1963</v>
      </c>
      <c r="H51" s="7">
        <v>2934</v>
      </c>
      <c r="I51" s="7">
        <v>2457</v>
      </c>
      <c r="J51" s="7">
        <v>328</v>
      </c>
      <c r="K51" s="8">
        <f t="shared" si="2"/>
        <v>34133</v>
      </c>
      <c r="M51" s="1" t="s">
        <v>56</v>
      </c>
      <c r="N51" s="9">
        <v>31789.4</v>
      </c>
      <c r="O51" s="9">
        <v>44643.6</v>
      </c>
      <c r="P51" s="9">
        <v>44034.2</v>
      </c>
      <c r="Q51" s="9">
        <v>48499.2</v>
      </c>
      <c r="R51" s="9">
        <v>38782.6</v>
      </c>
      <c r="S51" s="9">
        <v>12629.6</v>
      </c>
      <c r="T51" s="9">
        <v>20467.6</v>
      </c>
      <c r="U51" s="9">
        <v>17997.5</v>
      </c>
      <c r="V51" s="9">
        <v>2425.9</v>
      </c>
      <c r="W51" s="10">
        <f t="shared" si="3"/>
        <v>261269.6</v>
      </c>
    </row>
    <row r="52" spans="1:23" ht="12">
      <c r="A52" s="1" t="s">
        <v>57</v>
      </c>
      <c r="B52" s="7">
        <v>883</v>
      </c>
      <c r="C52" s="7">
        <v>659</v>
      </c>
      <c r="D52" s="7">
        <v>734</v>
      </c>
      <c r="E52" s="7">
        <v>959</v>
      </c>
      <c r="F52" s="7">
        <v>1585</v>
      </c>
      <c r="G52" s="7">
        <v>1324</v>
      </c>
      <c r="H52" s="7">
        <v>2095</v>
      </c>
      <c r="I52" s="7">
        <v>1002</v>
      </c>
      <c r="J52" s="7">
        <v>306</v>
      </c>
      <c r="K52" s="8">
        <f t="shared" si="2"/>
        <v>9547</v>
      </c>
      <c r="M52" s="1" t="s">
        <v>57</v>
      </c>
      <c r="N52" s="9">
        <v>77994.6</v>
      </c>
      <c r="O52" s="9">
        <v>29835.2</v>
      </c>
      <c r="P52" s="9">
        <v>15427.1</v>
      </c>
      <c r="Q52" s="9">
        <v>21598.9</v>
      </c>
      <c r="R52" s="9">
        <v>62738</v>
      </c>
      <c r="S52" s="9">
        <v>65485.7</v>
      </c>
      <c r="T52" s="9">
        <v>55070.3</v>
      </c>
      <c r="U52" s="9">
        <v>33144.6</v>
      </c>
      <c r="V52" s="9">
        <v>8587</v>
      </c>
      <c r="W52" s="10">
        <f t="shared" si="3"/>
        <v>369881.39999999997</v>
      </c>
    </row>
    <row r="53" spans="1:23" ht="12">
      <c r="A53" s="1" t="s">
        <v>58</v>
      </c>
      <c r="B53" s="7">
        <v>0</v>
      </c>
      <c r="C53" s="7">
        <v>1</v>
      </c>
      <c r="D53" s="7">
        <v>2</v>
      </c>
      <c r="E53" s="7">
        <v>38</v>
      </c>
      <c r="F53" s="7">
        <v>12</v>
      </c>
      <c r="G53" s="7">
        <v>191</v>
      </c>
      <c r="H53" s="7">
        <v>2</v>
      </c>
      <c r="I53" s="7">
        <v>6</v>
      </c>
      <c r="J53" s="7">
        <v>0</v>
      </c>
      <c r="K53" s="8">
        <f t="shared" si="2"/>
        <v>252</v>
      </c>
      <c r="M53" s="1" t="s">
        <v>58</v>
      </c>
      <c r="N53" s="9"/>
      <c r="O53" s="9">
        <v>3</v>
      </c>
      <c r="P53" s="9">
        <v>40.7</v>
      </c>
      <c r="Q53" s="9">
        <v>311.7</v>
      </c>
      <c r="R53" s="9">
        <v>93.6</v>
      </c>
      <c r="S53" s="9">
        <v>949.5</v>
      </c>
      <c r="T53" s="9">
        <v>10.5</v>
      </c>
      <c r="U53" s="9">
        <v>30.5</v>
      </c>
      <c r="V53" s="9"/>
      <c r="W53" s="10">
        <f t="shared" si="3"/>
        <v>1439.5</v>
      </c>
    </row>
    <row r="54" spans="1:23" ht="12">
      <c r="A54" s="1" t="s">
        <v>59</v>
      </c>
      <c r="B54" s="7">
        <v>11</v>
      </c>
      <c r="C54" s="7">
        <v>8</v>
      </c>
      <c r="D54" s="7">
        <v>3</v>
      </c>
      <c r="E54" s="7">
        <v>3</v>
      </c>
      <c r="F54" s="7">
        <v>19</v>
      </c>
      <c r="G54" s="7">
        <v>5</v>
      </c>
      <c r="H54" s="7">
        <v>10</v>
      </c>
      <c r="I54" s="7">
        <v>1</v>
      </c>
      <c r="J54" s="7">
        <v>2</v>
      </c>
      <c r="K54" s="8">
        <f t="shared" si="2"/>
        <v>62</v>
      </c>
      <c r="M54" s="1" t="s">
        <v>59</v>
      </c>
      <c r="N54" s="9">
        <v>31.5</v>
      </c>
      <c r="O54" s="9">
        <v>32</v>
      </c>
      <c r="P54" s="9">
        <v>8</v>
      </c>
      <c r="Q54" s="9">
        <v>43.7</v>
      </c>
      <c r="R54" s="9">
        <v>76.4</v>
      </c>
      <c r="S54" s="9">
        <v>17.8</v>
      </c>
      <c r="T54" s="9">
        <v>56.7</v>
      </c>
      <c r="U54" s="9">
        <v>2.9</v>
      </c>
      <c r="V54" s="9">
        <v>5.8</v>
      </c>
      <c r="W54" s="10">
        <f t="shared" si="3"/>
        <v>274.8</v>
      </c>
    </row>
    <row r="55" spans="1:23" ht="12">
      <c r="A55" s="1" t="s">
        <v>60</v>
      </c>
      <c r="B55" s="7">
        <v>0</v>
      </c>
      <c r="C55" s="7">
        <v>23</v>
      </c>
      <c r="D55" s="7">
        <v>0</v>
      </c>
      <c r="E55" s="7">
        <v>48</v>
      </c>
      <c r="F55" s="7">
        <v>321</v>
      </c>
      <c r="G55" s="7">
        <v>185</v>
      </c>
      <c r="H55" s="7">
        <v>38</v>
      </c>
      <c r="I55" s="7">
        <v>71</v>
      </c>
      <c r="J55" s="7">
        <v>1</v>
      </c>
      <c r="K55" s="8">
        <f t="shared" si="2"/>
        <v>687</v>
      </c>
      <c r="M55" s="1" t="s">
        <v>60</v>
      </c>
      <c r="N55" s="9"/>
      <c r="O55" s="9">
        <v>859.8</v>
      </c>
      <c r="P55" s="9"/>
      <c r="Q55" s="9">
        <v>1370.9</v>
      </c>
      <c r="R55" s="9">
        <v>11035.2</v>
      </c>
      <c r="S55" s="9">
        <v>6436</v>
      </c>
      <c r="T55" s="9">
        <v>1352.8</v>
      </c>
      <c r="U55" s="9">
        <v>2285.8</v>
      </c>
      <c r="V55" s="9">
        <v>32</v>
      </c>
      <c r="W55" s="10">
        <f t="shared" si="3"/>
        <v>23372.5</v>
      </c>
    </row>
    <row r="56" spans="1:23" ht="12">
      <c r="A56" s="1" t="s">
        <v>61</v>
      </c>
      <c r="B56" s="7">
        <v>0</v>
      </c>
      <c r="C56" s="7">
        <v>2</v>
      </c>
      <c r="D56" s="7">
        <v>2</v>
      </c>
      <c r="E56" s="7">
        <v>28</v>
      </c>
      <c r="F56" s="7">
        <v>16</v>
      </c>
      <c r="G56" s="7">
        <v>43</v>
      </c>
      <c r="H56" s="7">
        <v>13</v>
      </c>
      <c r="I56" s="7">
        <v>159</v>
      </c>
      <c r="J56" s="7">
        <v>19</v>
      </c>
      <c r="K56" s="8">
        <f t="shared" si="2"/>
        <v>282</v>
      </c>
      <c r="M56" s="1" t="s">
        <v>61</v>
      </c>
      <c r="N56" s="9"/>
      <c r="O56" s="9">
        <v>12.4</v>
      </c>
      <c r="P56" s="9">
        <v>53.5</v>
      </c>
      <c r="Q56" s="9">
        <v>202</v>
      </c>
      <c r="R56" s="9">
        <v>98</v>
      </c>
      <c r="S56" s="9">
        <v>229.4</v>
      </c>
      <c r="T56" s="9">
        <v>341.1</v>
      </c>
      <c r="U56" s="9">
        <v>2453.7</v>
      </c>
      <c r="V56" s="9">
        <v>703.8</v>
      </c>
      <c r="W56" s="10">
        <f t="shared" si="3"/>
        <v>4093.8999999999996</v>
      </c>
    </row>
    <row r="57" spans="1:23" ht="12">
      <c r="A57" s="1" t="s">
        <v>62</v>
      </c>
      <c r="B57" s="7"/>
      <c r="C57" s="7"/>
      <c r="D57" s="7"/>
      <c r="E57" s="7"/>
      <c r="F57" s="7"/>
      <c r="G57" s="7">
        <v>1</v>
      </c>
      <c r="H57" s="7"/>
      <c r="I57" s="7"/>
      <c r="J57" s="7"/>
      <c r="K57" s="8">
        <f t="shared" si="2"/>
        <v>1</v>
      </c>
      <c r="M57" s="1" t="s">
        <v>62</v>
      </c>
      <c r="N57" s="9"/>
      <c r="O57" s="9"/>
      <c r="P57" s="9"/>
      <c r="Q57" s="9"/>
      <c r="R57" s="9"/>
      <c r="S57" s="9">
        <v>20.5</v>
      </c>
      <c r="T57" s="9"/>
      <c r="U57" s="9"/>
      <c r="V57" s="9"/>
      <c r="W57" s="10">
        <f t="shared" si="3"/>
        <v>20.5</v>
      </c>
    </row>
    <row r="58" spans="1:23" ht="12">
      <c r="A58" s="1" t="s">
        <v>63</v>
      </c>
      <c r="B58" s="7">
        <v>97</v>
      </c>
      <c r="C58" s="7">
        <v>134</v>
      </c>
      <c r="D58" s="7">
        <v>75</v>
      </c>
      <c r="E58" s="7">
        <v>141</v>
      </c>
      <c r="F58" s="7">
        <v>249</v>
      </c>
      <c r="G58" s="7">
        <v>252</v>
      </c>
      <c r="H58" s="7">
        <v>147</v>
      </c>
      <c r="I58" s="7">
        <v>711</v>
      </c>
      <c r="J58" s="7">
        <v>177</v>
      </c>
      <c r="K58" s="8">
        <f t="shared" si="2"/>
        <v>1983</v>
      </c>
      <c r="M58" s="1" t="s">
        <v>63</v>
      </c>
      <c r="N58" s="9">
        <v>1349.8</v>
      </c>
      <c r="O58" s="9">
        <v>6158.4</v>
      </c>
      <c r="P58" s="9">
        <v>4370.6</v>
      </c>
      <c r="Q58" s="9">
        <v>4128.9</v>
      </c>
      <c r="R58" s="9">
        <v>4949.5</v>
      </c>
      <c r="S58" s="9">
        <v>4050.3</v>
      </c>
      <c r="T58" s="9">
        <v>918.9</v>
      </c>
      <c r="U58" s="9">
        <v>4480.1</v>
      </c>
      <c r="V58" s="9">
        <v>1305.4</v>
      </c>
      <c r="W58" s="10">
        <f t="shared" si="3"/>
        <v>31711.9</v>
      </c>
    </row>
    <row r="59" spans="1:23" ht="12">
      <c r="A59" s="1" t="s">
        <v>64</v>
      </c>
      <c r="B59" s="7">
        <v>64</v>
      </c>
      <c r="C59" s="7">
        <v>1495</v>
      </c>
      <c r="D59" s="7">
        <v>763</v>
      </c>
      <c r="E59" s="7">
        <v>171</v>
      </c>
      <c r="F59" s="7">
        <v>37</v>
      </c>
      <c r="G59" s="7">
        <v>1</v>
      </c>
      <c r="H59" s="7">
        <v>2</v>
      </c>
      <c r="I59" s="7">
        <v>0</v>
      </c>
      <c r="J59" s="7">
        <v>0</v>
      </c>
      <c r="K59" s="8">
        <f t="shared" si="2"/>
        <v>2533</v>
      </c>
      <c r="M59" s="1" t="s">
        <v>64</v>
      </c>
      <c r="N59" s="9">
        <v>560.6</v>
      </c>
      <c r="O59" s="9">
        <v>13651.5</v>
      </c>
      <c r="P59" s="9">
        <v>7185.7</v>
      </c>
      <c r="Q59" s="9">
        <v>1630.9</v>
      </c>
      <c r="R59" s="9">
        <v>357.9</v>
      </c>
      <c r="S59" s="9">
        <v>9.5</v>
      </c>
      <c r="T59" s="9">
        <v>18.6</v>
      </c>
      <c r="U59" s="9">
        <v>0</v>
      </c>
      <c r="V59" s="9">
        <v>0</v>
      </c>
      <c r="W59" s="10">
        <f t="shared" si="3"/>
        <v>23414.7</v>
      </c>
    </row>
    <row r="60" spans="1:23" ht="12">
      <c r="A60" s="1" t="s">
        <v>65</v>
      </c>
      <c r="B60" s="7"/>
      <c r="C60" s="7"/>
      <c r="D60" s="7"/>
      <c r="E60" s="7"/>
      <c r="F60" s="7">
        <v>10</v>
      </c>
      <c r="G60" s="7"/>
      <c r="H60" s="7"/>
      <c r="I60" s="7"/>
      <c r="J60" s="7"/>
      <c r="K60" s="8">
        <f t="shared" si="2"/>
        <v>10</v>
      </c>
      <c r="M60" s="1" t="s">
        <v>65</v>
      </c>
      <c r="N60" s="9"/>
      <c r="O60" s="9"/>
      <c r="P60" s="9"/>
      <c r="Q60" s="9"/>
      <c r="R60" s="9">
        <v>104.7</v>
      </c>
      <c r="S60" s="9"/>
      <c r="T60" s="9"/>
      <c r="U60" s="9"/>
      <c r="V60" s="9"/>
      <c r="W60" s="10">
        <f t="shared" si="3"/>
        <v>104.7</v>
      </c>
    </row>
    <row r="61" spans="1:23" ht="12">
      <c r="A61" s="1" t="s">
        <v>66</v>
      </c>
      <c r="B61" s="7">
        <v>783</v>
      </c>
      <c r="C61" s="7">
        <v>540</v>
      </c>
      <c r="D61" s="7">
        <v>22</v>
      </c>
      <c r="E61" s="7">
        <v>1306</v>
      </c>
      <c r="F61" s="7">
        <v>718</v>
      </c>
      <c r="G61" s="7">
        <v>114</v>
      </c>
      <c r="H61" s="7">
        <v>584</v>
      </c>
      <c r="I61" s="7">
        <v>1483</v>
      </c>
      <c r="J61" s="7">
        <v>479</v>
      </c>
      <c r="K61" s="8">
        <f t="shared" si="2"/>
        <v>6029</v>
      </c>
      <c r="M61" s="1" t="s">
        <v>66</v>
      </c>
      <c r="N61" s="9">
        <v>2428</v>
      </c>
      <c r="O61" s="9">
        <v>1935.4</v>
      </c>
      <c r="P61" s="9">
        <v>74.6</v>
      </c>
      <c r="Q61" s="9">
        <v>4256.5</v>
      </c>
      <c r="R61" s="9">
        <v>2311.8</v>
      </c>
      <c r="S61" s="9">
        <v>527.1</v>
      </c>
      <c r="T61" s="9">
        <v>1727.3</v>
      </c>
      <c r="U61" s="9">
        <v>4555.1</v>
      </c>
      <c r="V61" s="9">
        <v>1738.1</v>
      </c>
      <c r="W61" s="10">
        <f t="shared" si="3"/>
        <v>19553.899999999998</v>
      </c>
    </row>
    <row r="62" spans="1:23" ht="12">
      <c r="A62" s="1" t="s">
        <v>67</v>
      </c>
      <c r="B62" s="7">
        <v>5</v>
      </c>
      <c r="C62" s="7">
        <v>2</v>
      </c>
      <c r="D62" s="7">
        <v>1</v>
      </c>
      <c r="E62" s="7">
        <v>0</v>
      </c>
      <c r="F62" s="7">
        <v>15</v>
      </c>
      <c r="G62" s="7">
        <v>0</v>
      </c>
      <c r="H62" s="7">
        <v>2</v>
      </c>
      <c r="I62" s="7">
        <v>8</v>
      </c>
      <c r="J62" s="7">
        <v>1</v>
      </c>
      <c r="K62" s="8">
        <f t="shared" si="2"/>
        <v>34</v>
      </c>
      <c r="M62" s="1" t="s">
        <v>67</v>
      </c>
      <c r="N62" s="9">
        <v>19.3</v>
      </c>
      <c r="O62" s="9">
        <v>9.1</v>
      </c>
      <c r="P62" s="9">
        <v>77.9</v>
      </c>
      <c r="Q62" s="9">
        <v>0</v>
      </c>
      <c r="R62" s="9">
        <v>59.8</v>
      </c>
      <c r="S62" s="9">
        <v>0</v>
      </c>
      <c r="T62" s="9">
        <v>7</v>
      </c>
      <c r="U62" s="9">
        <v>33.2</v>
      </c>
      <c r="V62" s="9">
        <v>4.5</v>
      </c>
      <c r="W62" s="10">
        <f t="shared" si="3"/>
        <v>210.8</v>
      </c>
    </row>
    <row r="63" spans="1:23" ht="12">
      <c r="A63" s="1" t="s">
        <v>68</v>
      </c>
      <c r="B63" s="7"/>
      <c r="C63" s="7"/>
      <c r="D63" s="7"/>
      <c r="E63" s="7">
        <v>1</v>
      </c>
      <c r="F63" s="7">
        <v>2</v>
      </c>
      <c r="G63" s="7">
        <v>1</v>
      </c>
      <c r="H63" s="7">
        <v>10</v>
      </c>
      <c r="I63" s="7">
        <v>8</v>
      </c>
      <c r="J63" s="7"/>
      <c r="K63" s="8">
        <f t="shared" si="2"/>
        <v>22</v>
      </c>
      <c r="M63" s="1" t="s">
        <v>68</v>
      </c>
      <c r="N63" s="9"/>
      <c r="O63" s="9"/>
      <c r="P63" s="9"/>
      <c r="Q63" s="9">
        <v>2.9</v>
      </c>
      <c r="R63" s="9">
        <v>9.5</v>
      </c>
      <c r="S63" s="9">
        <v>5.5</v>
      </c>
      <c r="T63" s="9">
        <v>66.7</v>
      </c>
      <c r="U63" s="9">
        <v>33.8</v>
      </c>
      <c r="V63" s="9"/>
      <c r="W63" s="10">
        <f t="shared" si="3"/>
        <v>118.39999999999999</v>
      </c>
    </row>
    <row r="64" spans="1:23" ht="12">
      <c r="A64" s="1" t="s">
        <v>69</v>
      </c>
      <c r="B64" s="7"/>
      <c r="C64" s="7"/>
      <c r="D64" s="7"/>
      <c r="E64" s="7"/>
      <c r="F64" s="7"/>
      <c r="G64" s="7"/>
      <c r="H64" s="7">
        <v>1</v>
      </c>
      <c r="I64" s="7"/>
      <c r="J64" s="7"/>
      <c r="K64" s="8">
        <f t="shared" si="2"/>
        <v>1</v>
      </c>
      <c r="M64" s="1" t="s">
        <v>69</v>
      </c>
      <c r="N64" s="9"/>
      <c r="O64" s="9"/>
      <c r="P64" s="9"/>
      <c r="Q64" s="9"/>
      <c r="R64" s="9"/>
      <c r="S64" s="9"/>
      <c r="T64" s="9">
        <v>315</v>
      </c>
      <c r="U64" s="9"/>
      <c r="V64" s="9"/>
      <c r="W64" s="10">
        <f t="shared" si="3"/>
        <v>315</v>
      </c>
    </row>
    <row r="65" spans="1:23" ht="12">
      <c r="A65" s="1" t="s">
        <v>70</v>
      </c>
      <c r="B65" s="7">
        <v>416</v>
      </c>
      <c r="C65" s="7">
        <v>414</v>
      </c>
      <c r="D65" s="7">
        <v>240</v>
      </c>
      <c r="E65" s="7">
        <v>434</v>
      </c>
      <c r="F65" s="7">
        <v>870</v>
      </c>
      <c r="G65" s="7">
        <v>688</v>
      </c>
      <c r="H65" s="7">
        <v>439</v>
      </c>
      <c r="I65" s="7">
        <v>322</v>
      </c>
      <c r="J65" s="7">
        <v>126</v>
      </c>
      <c r="K65" s="8">
        <f t="shared" si="2"/>
        <v>3949</v>
      </c>
      <c r="M65" s="1" t="s">
        <v>70</v>
      </c>
      <c r="N65" s="9">
        <v>43892.6</v>
      </c>
      <c r="O65" s="9">
        <v>44180.4</v>
      </c>
      <c r="P65" s="9">
        <v>29547.7</v>
      </c>
      <c r="Q65" s="9">
        <v>48174.9</v>
      </c>
      <c r="R65" s="9">
        <v>101401.4</v>
      </c>
      <c r="S65" s="9">
        <v>84954.1</v>
      </c>
      <c r="T65" s="9">
        <v>50037.1</v>
      </c>
      <c r="U65" s="9">
        <v>33733.3</v>
      </c>
      <c r="V65" s="9">
        <v>11034.5</v>
      </c>
      <c r="W65" s="10">
        <f t="shared" si="3"/>
        <v>446955.99999999994</v>
      </c>
    </row>
    <row r="66" spans="1:23" ht="12">
      <c r="A66" s="1" t="s">
        <v>71</v>
      </c>
      <c r="B66" s="7">
        <v>5</v>
      </c>
      <c r="C66" s="7">
        <v>5</v>
      </c>
      <c r="D66" s="7"/>
      <c r="E66" s="7">
        <v>6</v>
      </c>
      <c r="F66" s="7">
        <v>8</v>
      </c>
      <c r="G66" s="7">
        <v>6</v>
      </c>
      <c r="H66" s="7">
        <v>0</v>
      </c>
      <c r="I66" s="7">
        <v>2</v>
      </c>
      <c r="J66" s="7">
        <v>0</v>
      </c>
      <c r="K66" s="8">
        <f t="shared" si="2"/>
        <v>32</v>
      </c>
      <c r="M66" s="1" t="s">
        <v>71</v>
      </c>
      <c r="N66" s="9">
        <v>21.1</v>
      </c>
      <c r="O66" s="9">
        <v>18.6</v>
      </c>
      <c r="P66" s="9"/>
      <c r="Q66" s="9">
        <v>22.9</v>
      </c>
      <c r="R66" s="9">
        <v>28.8</v>
      </c>
      <c r="S66" s="9">
        <v>19.6</v>
      </c>
      <c r="T66" s="9"/>
      <c r="U66" s="9">
        <v>2.8</v>
      </c>
      <c r="V66" s="9"/>
      <c r="W66" s="10">
        <f t="shared" si="3"/>
        <v>113.8</v>
      </c>
    </row>
    <row r="67" spans="1:23" ht="12">
      <c r="A67" s="1" t="s">
        <v>72</v>
      </c>
      <c r="B67" s="7">
        <v>127</v>
      </c>
      <c r="C67" s="7">
        <v>427</v>
      </c>
      <c r="D67" s="7">
        <v>238</v>
      </c>
      <c r="E67" s="7">
        <v>413</v>
      </c>
      <c r="F67" s="7">
        <v>2039</v>
      </c>
      <c r="G67" s="7">
        <v>518</v>
      </c>
      <c r="H67" s="7">
        <v>468</v>
      </c>
      <c r="I67" s="7">
        <v>599</v>
      </c>
      <c r="J67" s="7">
        <v>231</v>
      </c>
      <c r="K67" s="8">
        <f t="shared" si="2"/>
        <v>5060</v>
      </c>
      <c r="M67" s="1" t="s">
        <v>72</v>
      </c>
      <c r="N67" s="9">
        <v>561.3</v>
      </c>
      <c r="O67" s="9">
        <v>1899.4</v>
      </c>
      <c r="P67" s="9">
        <v>1234.3</v>
      </c>
      <c r="Q67" s="9">
        <v>1730.5</v>
      </c>
      <c r="R67" s="9">
        <v>9519.5</v>
      </c>
      <c r="S67" s="9">
        <v>2240.5</v>
      </c>
      <c r="T67" s="9">
        <v>1923</v>
      </c>
      <c r="U67" s="9">
        <v>2906.3</v>
      </c>
      <c r="V67" s="9">
        <v>1036.2</v>
      </c>
      <c r="W67" s="10">
        <f t="shared" si="3"/>
        <v>23051</v>
      </c>
    </row>
    <row r="68" spans="1:23" ht="12">
      <c r="A68" s="1" t="s">
        <v>73</v>
      </c>
      <c r="B68" s="7"/>
      <c r="C68" s="7"/>
      <c r="D68" s="7"/>
      <c r="E68" s="7"/>
      <c r="F68" s="7">
        <v>2</v>
      </c>
      <c r="G68" s="7"/>
      <c r="H68" s="7"/>
      <c r="I68" s="7"/>
      <c r="J68" s="7"/>
      <c r="K68" s="8">
        <f t="shared" si="2"/>
        <v>2</v>
      </c>
      <c r="M68" s="1" t="s">
        <v>73</v>
      </c>
      <c r="N68" s="9"/>
      <c r="O68" s="9"/>
      <c r="P68" s="9"/>
      <c r="Q68" s="9"/>
      <c r="R68" s="9">
        <v>10</v>
      </c>
      <c r="S68" s="9"/>
      <c r="T68" s="9"/>
      <c r="U68" s="9"/>
      <c r="V68" s="9"/>
      <c r="W68" s="10">
        <f t="shared" si="3"/>
        <v>10</v>
      </c>
    </row>
    <row r="69" spans="1:23" ht="12">
      <c r="A69" s="1" t="s">
        <v>74</v>
      </c>
      <c r="B69" s="7"/>
      <c r="C69" s="7"/>
      <c r="D69" s="7"/>
      <c r="E69" s="7"/>
      <c r="F69" s="7">
        <v>97</v>
      </c>
      <c r="G69" s="7">
        <v>2</v>
      </c>
      <c r="H69" s="7">
        <v>2</v>
      </c>
      <c r="I69" s="7"/>
      <c r="J69" s="7"/>
      <c r="K69" s="8">
        <f t="shared" si="2"/>
        <v>101</v>
      </c>
      <c r="M69" s="1" t="s">
        <v>74</v>
      </c>
      <c r="N69" s="9"/>
      <c r="O69" s="9"/>
      <c r="P69" s="9"/>
      <c r="Q69" s="9"/>
      <c r="R69" s="9">
        <v>877.2</v>
      </c>
      <c r="S69" s="9">
        <v>26</v>
      </c>
      <c r="T69" s="9">
        <v>7.7</v>
      </c>
      <c r="U69" s="9"/>
      <c r="V69" s="9"/>
      <c r="W69" s="10">
        <f t="shared" si="3"/>
        <v>910.9000000000001</v>
      </c>
    </row>
    <row r="70" spans="1:23" ht="12">
      <c r="A70" s="1" t="s">
        <v>75</v>
      </c>
      <c r="B70" s="7">
        <v>5</v>
      </c>
      <c r="C70" s="7">
        <v>60</v>
      </c>
      <c r="D70" s="7">
        <v>9</v>
      </c>
      <c r="E70" s="7">
        <v>85</v>
      </c>
      <c r="F70" s="7">
        <v>30</v>
      </c>
      <c r="G70" s="7">
        <v>12</v>
      </c>
      <c r="H70" s="7">
        <v>26</v>
      </c>
      <c r="I70" s="7">
        <v>11</v>
      </c>
      <c r="J70" s="7">
        <v>4</v>
      </c>
      <c r="K70" s="8">
        <f t="shared" si="2"/>
        <v>242</v>
      </c>
      <c r="M70" s="1" t="s">
        <v>75</v>
      </c>
      <c r="N70" s="9"/>
      <c r="O70" s="9">
        <v>22.7</v>
      </c>
      <c r="P70" s="9">
        <v>14.7</v>
      </c>
      <c r="Q70" s="9">
        <v>79.8</v>
      </c>
      <c r="R70" s="9">
        <v>200.2</v>
      </c>
      <c r="S70" s="9">
        <v>154</v>
      </c>
      <c r="T70" s="9">
        <v>381.8</v>
      </c>
      <c r="U70" s="9">
        <v>68.9</v>
      </c>
      <c r="V70" s="9"/>
      <c r="W70" s="10">
        <f t="shared" si="3"/>
        <v>922.1</v>
      </c>
    </row>
    <row r="71" spans="1:23" ht="12">
      <c r="A71" s="1" t="s">
        <v>76</v>
      </c>
      <c r="B71" s="7">
        <v>129</v>
      </c>
      <c r="C71" s="7">
        <v>156</v>
      </c>
      <c r="D71" s="7">
        <v>246</v>
      </c>
      <c r="E71" s="7">
        <v>95</v>
      </c>
      <c r="F71" s="7">
        <v>57</v>
      </c>
      <c r="G71" s="7">
        <v>8</v>
      </c>
      <c r="H71" s="7">
        <v>17</v>
      </c>
      <c r="I71" s="7">
        <v>120</v>
      </c>
      <c r="J71" s="7">
        <v>23</v>
      </c>
      <c r="K71" s="8">
        <f t="shared" si="2"/>
        <v>851</v>
      </c>
      <c r="M71" s="1" t="s">
        <v>76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0</v>
      </c>
    </row>
    <row r="72" spans="1:23" ht="12">
      <c r="A72" s="1" t="s">
        <v>77</v>
      </c>
      <c r="B72" s="7"/>
      <c r="C72" s="7"/>
      <c r="D72" s="7"/>
      <c r="E72" s="7"/>
      <c r="F72" s="7"/>
      <c r="G72" s="7"/>
      <c r="H72" s="7"/>
      <c r="I72" s="7"/>
      <c r="J72" s="7"/>
      <c r="K72" s="8">
        <f t="shared" si="2"/>
        <v>0</v>
      </c>
      <c r="M72" s="1" t="s">
        <v>77</v>
      </c>
      <c r="N72" s="9"/>
      <c r="O72" s="9"/>
      <c r="P72" s="9"/>
      <c r="Q72" s="9"/>
      <c r="R72" s="9"/>
      <c r="S72" s="9"/>
      <c r="T72" s="9"/>
      <c r="U72" s="9"/>
      <c r="V72" s="9"/>
      <c r="W72" s="10">
        <f t="shared" si="3"/>
        <v>0</v>
      </c>
    </row>
    <row r="73" spans="1:23" ht="12">
      <c r="A73" s="1" t="s">
        <v>78</v>
      </c>
      <c r="B73" s="7">
        <v>34</v>
      </c>
      <c r="C73" s="7">
        <v>0</v>
      </c>
      <c r="D73" s="7">
        <v>83</v>
      </c>
      <c r="E73" s="7">
        <v>1735</v>
      </c>
      <c r="F73" s="7">
        <v>1546</v>
      </c>
      <c r="G73" s="7">
        <v>2645</v>
      </c>
      <c r="H73" s="7">
        <v>3257</v>
      </c>
      <c r="I73" s="7">
        <v>1353</v>
      </c>
      <c r="J73" s="7">
        <v>32</v>
      </c>
      <c r="K73" s="8">
        <f aca="true" t="shared" si="4" ref="K73:K104">SUM(B73:J73)</f>
        <v>10685</v>
      </c>
      <c r="M73" s="1" t="s">
        <v>78</v>
      </c>
      <c r="N73" s="9">
        <v>434.2</v>
      </c>
      <c r="O73" s="9"/>
      <c r="P73" s="9">
        <v>1167.8</v>
      </c>
      <c r="Q73" s="9">
        <v>23442.2</v>
      </c>
      <c r="R73" s="9">
        <v>18917.1</v>
      </c>
      <c r="S73" s="9">
        <v>29619.5</v>
      </c>
      <c r="T73" s="9">
        <v>49185</v>
      </c>
      <c r="U73" s="9">
        <v>17943.5</v>
      </c>
      <c r="V73" s="9">
        <v>378.1</v>
      </c>
      <c r="W73" s="10">
        <f aca="true" t="shared" si="5" ref="W73:W104">SUM(N73:V73)</f>
        <v>141087.4</v>
      </c>
    </row>
    <row r="74" spans="1:23" ht="12">
      <c r="A74" s="1" t="s">
        <v>79</v>
      </c>
      <c r="B74" s="7">
        <v>9</v>
      </c>
      <c r="C74" s="7">
        <v>16</v>
      </c>
      <c r="D74" s="7">
        <v>557</v>
      </c>
      <c r="E74" s="7">
        <v>214</v>
      </c>
      <c r="F74" s="7">
        <v>147</v>
      </c>
      <c r="G74" s="7">
        <v>111</v>
      </c>
      <c r="H74" s="7">
        <v>1</v>
      </c>
      <c r="I74" s="7">
        <v>4</v>
      </c>
      <c r="J74" s="7">
        <v>1</v>
      </c>
      <c r="K74" s="8">
        <f t="shared" si="4"/>
        <v>1060</v>
      </c>
      <c r="M74" s="1" t="s">
        <v>79</v>
      </c>
      <c r="N74" s="9"/>
      <c r="O74" s="9"/>
      <c r="P74" s="9"/>
      <c r="Q74" s="9"/>
      <c r="R74" s="9"/>
      <c r="S74" s="9"/>
      <c r="T74" s="9"/>
      <c r="U74" s="9"/>
      <c r="V74" s="9"/>
      <c r="W74" s="10">
        <f t="shared" si="5"/>
        <v>0</v>
      </c>
    </row>
    <row r="75" spans="1:23" ht="12">
      <c r="A75" s="1" t="s">
        <v>80</v>
      </c>
      <c r="B75" s="7">
        <v>2327</v>
      </c>
      <c r="C75" s="7">
        <v>1758</v>
      </c>
      <c r="D75" s="7">
        <v>3757</v>
      </c>
      <c r="E75" s="7">
        <v>3651</v>
      </c>
      <c r="F75" s="7">
        <v>2897</v>
      </c>
      <c r="G75" s="7">
        <v>433</v>
      </c>
      <c r="H75" s="7">
        <v>2618</v>
      </c>
      <c r="I75" s="7">
        <v>2976</v>
      </c>
      <c r="J75" s="7">
        <v>1497</v>
      </c>
      <c r="K75" s="8">
        <f t="shared" si="4"/>
        <v>21914</v>
      </c>
      <c r="M75" s="1" t="s">
        <v>80</v>
      </c>
      <c r="N75" s="9"/>
      <c r="O75" s="9"/>
      <c r="P75" s="9"/>
      <c r="Q75" s="9"/>
      <c r="R75" s="9"/>
      <c r="S75" s="9"/>
      <c r="T75" s="9"/>
      <c r="U75" s="9"/>
      <c r="V75" s="9"/>
      <c r="W75" s="10">
        <f t="shared" si="5"/>
        <v>0</v>
      </c>
    </row>
    <row r="76" spans="1:23" ht="12">
      <c r="A76" s="1" t="s">
        <v>81</v>
      </c>
      <c r="B76" s="7">
        <v>4799</v>
      </c>
      <c r="C76" s="7">
        <v>4085</v>
      </c>
      <c r="D76" s="7">
        <v>4916</v>
      </c>
      <c r="E76" s="7">
        <v>5466</v>
      </c>
      <c r="F76" s="7">
        <v>3193</v>
      </c>
      <c r="G76" s="7">
        <v>6379</v>
      </c>
      <c r="H76" s="7">
        <v>6285</v>
      </c>
      <c r="I76" s="7">
        <v>1097</v>
      </c>
      <c r="J76" s="7">
        <v>141</v>
      </c>
      <c r="K76" s="8">
        <f t="shared" si="4"/>
        <v>36361</v>
      </c>
      <c r="M76" s="1" t="s">
        <v>81</v>
      </c>
      <c r="N76" s="9"/>
      <c r="O76" s="9"/>
      <c r="P76" s="9"/>
      <c r="Q76" s="9"/>
      <c r="R76" s="9"/>
      <c r="S76" s="9"/>
      <c r="T76" s="9"/>
      <c r="U76" s="9"/>
      <c r="V76" s="9"/>
      <c r="W76" s="10">
        <f t="shared" si="5"/>
        <v>0</v>
      </c>
    </row>
    <row r="77" spans="1:23" ht="12">
      <c r="A77" s="1" t="s">
        <v>82</v>
      </c>
      <c r="B77" s="7">
        <v>391</v>
      </c>
      <c r="C77" s="7">
        <v>369</v>
      </c>
      <c r="D77" s="7">
        <v>244</v>
      </c>
      <c r="E77" s="7">
        <v>296</v>
      </c>
      <c r="F77" s="7">
        <v>322</v>
      </c>
      <c r="G77" s="7">
        <v>287</v>
      </c>
      <c r="H77" s="7">
        <v>202</v>
      </c>
      <c r="I77" s="7">
        <v>98</v>
      </c>
      <c r="J77" s="7">
        <v>15</v>
      </c>
      <c r="K77" s="8">
        <f t="shared" si="4"/>
        <v>2224</v>
      </c>
      <c r="M77" s="1" t="s">
        <v>82</v>
      </c>
      <c r="N77" s="9"/>
      <c r="O77" s="9"/>
      <c r="P77" s="9"/>
      <c r="Q77" s="9"/>
      <c r="R77" s="9"/>
      <c r="S77" s="9"/>
      <c r="T77" s="9"/>
      <c r="U77" s="9"/>
      <c r="V77" s="9"/>
      <c r="W77" s="10">
        <f t="shared" si="5"/>
        <v>0</v>
      </c>
    </row>
    <row r="78" spans="1:23" ht="12">
      <c r="A78" s="1" t="s">
        <v>83</v>
      </c>
      <c r="B78" s="7">
        <v>10</v>
      </c>
      <c r="C78" s="7">
        <v>3</v>
      </c>
      <c r="D78" s="7">
        <v>1</v>
      </c>
      <c r="E78" s="7">
        <v>9</v>
      </c>
      <c r="F78" s="7">
        <v>3</v>
      </c>
      <c r="G78" s="7">
        <v>2</v>
      </c>
      <c r="H78" s="7">
        <v>1</v>
      </c>
      <c r="I78" s="7">
        <v>4</v>
      </c>
      <c r="J78" s="7">
        <v>0</v>
      </c>
      <c r="K78" s="8">
        <f t="shared" si="4"/>
        <v>33</v>
      </c>
      <c r="M78" s="1" t="s">
        <v>83</v>
      </c>
      <c r="N78" s="9"/>
      <c r="O78" s="9"/>
      <c r="P78" s="9"/>
      <c r="Q78" s="9"/>
      <c r="R78" s="9"/>
      <c r="S78" s="9"/>
      <c r="T78" s="9"/>
      <c r="U78" s="9"/>
      <c r="V78" s="9"/>
      <c r="W78" s="10">
        <f t="shared" si="5"/>
        <v>0</v>
      </c>
    </row>
    <row r="79" spans="1:23" ht="12">
      <c r="A79" s="1" t="s">
        <v>84</v>
      </c>
      <c r="B79" s="7">
        <v>4</v>
      </c>
      <c r="C79" s="7">
        <v>2</v>
      </c>
      <c r="D79" s="7"/>
      <c r="E79" s="7">
        <v>3</v>
      </c>
      <c r="F79" s="7">
        <v>1</v>
      </c>
      <c r="G79" s="7"/>
      <c r="H79" s="7">
        <v>5</v>
      </c>
      <c r="I79" s="7">
        <v>1</v>
      </c>
      <c r="J79" s="7">
        <v>1</v>
      </c>
      <c r="K79" s="8">
        <f t="shared" si="4"/>
        <v>17</v>
      </c>
      <c r="M79" s="1" t="s">
        <v>84</v>
      </c>
      <c r="N79" s="9"/>
      <c r="O79" s="9"/>
      <c r="P79" s="9"/>
      <c r="Q79" s="9"/>
      <c r="R79" s="9"/>
      <c r="S79" s="9"/>
      <c r="T79" s="9"/>
      <c r="U79" s="9"/>
      <c r="V79" s="9"/>
      <c r="W79" s="10">
        <f t="shared" si="5"/>
        <v>0</v>
      </c>
    </row>
    <row r="80" spans="1:23" ht="12">
      <c r="A80" s="1" t="s">
        <v>85</v>
      </c>
      <c r="B80" s="7">
        <v>59</v>
      </c>
      <c r="C80" s="7">
        <v>135</v>
      </c>
      <c r="D80" s="7">
        <v>25</v>
      </c>
      <c r="E80" s="7">
        <v>175</v>
      </c>
      <c r="F80" s="7">
        <v>30</v>
      </c>
      <c r="G80" s="7">
        <v>17</v>
      </c>
      <c r="H80" s="7">
        <v>31</v>
      </c>
      <c r="I80" s="7">
        <v>49</v>
      </c>
      <c r="J80" s="7">
        <v>4</v>
      </c>
      <c r="K80" s="8">
        <f t="shared" si="4"/>
        <v>525</v>
      </c>
      <c r="M80" s="1" t="s">
        <v>85</v>
      </c>
      <c r="N80" s="9"/>
      <c r="O80" s="9"/>
      <c r="P80" s="9"/>
      <c r="Q80" s="9"/>
      <c r="R80" s="9"/>
      <c r="S80" s="9"/>
      <c r="T80" s="9"/>
      <c r="U80" s="9"/>
      <c r="V80" s="9"/>
      <c r="W80" s="10">
        <f t="shared" si="5"/>
        <v>0</v>
      </c>
    </row>
    <row r="81" spans="1:23" ht="12">
      <c r="A81" s="1" t="s">
        <v>86</v>
      </c>
      <c r="B81" s="7">
        <v>9</v>
      </c>
      <c r="C81" s="7">
        <v>1</v>
      </c>
      <c r="D81" s="7">
        <v>1426</v>
      </c>
      <c r="E81" s="7">
        <v>485</v>
      </c>
      <c r="F81" s="7">
        <v>68</v>
      </c>
      <c r="G81" s="7">
        <v>59</v>
      </c>
      <c r="H81" s="7">
        <v>4</v>
      </c>
      <c r="I81" s="7">
        <v>11</v>
      </c>
      <c r="J81" s="7">
        <v>6</v>
      </c>
      <c r="K81" s="8">
        <f t="shared" si="4"/>
        <v>2069</v>
      </c>
      <c r="M81" s="1" t="s">
        <v>86</v>
      </c>
      <c r="N81" s="9"/>
      <c r="O81" s="9"/>
      <c r="P81" s="9"/>
      <c r="Q81" s="9"/>
      <c r="R81" s="9"/>
      <c r="S81" s="9"/>
      <c r="T81" s="9"/>
      <c r="U81" s="9"/>
      <c r="V81" s="9"/>
      <c r="W81" s="10">
        <f t="shared" si="5"/>
        <v>0</v>
      </c>
    </row>
    <row r="82" spans="1:23" ht="12">
      <c r="A82" s="1" t="s">
        <v>87</v>
      </c>
      <c r="B82" s="7">
        <v>209</v>
      </c>
      <c r="C82" s="7">
        <v>259</v>
      </c>
      <c r="D82" s="7">
        <v>296</v>
      </c>
      <c r="E82" s="7">
        <v>584</v>
      </c>
      <c r="F82" s="7">
        <v>1374</v>
      </c>
      <c r="G82" s="7">
        <v>600</v>
      </c>
      <c r="H82" s="7">
        <v>1683</v>
      </c>
      <c r="I82" s="7">
        <v>931</v>
      </c>
      <c r="J82" s="7">
        <v>468</v>
      </c>
      <c r="K82" s="8">
        <f t="shared" si="4"/>
        <v>6404</v>
      </c>
      <c r="M82" s="1" t="s">
        <v>87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5"/>
        <v>0</v>
      </c>
    </row>
    <row r="83" spans="1:23" ht="12">
      <c r="A83" s="1" t="s">
        <v>88</v>
      </c>
      <c r="B83" s="7">
        <v>12</v>
      </c>
      <c r="C83" s="7">
        <v>67</v>
      </c>
      <c r="D83" s="7">
        <v>469</v>
      </c>
      <c r="E83" s="7">
        <v>375</v>
      </c>
      <c r="F83" s="7">
        <v>99</v>
      </c>
      <c r="G83" s="7">
        <v>116</v>
      </c>
      <c r="H83" s="7">
        <v>419</v>
      </c>
      <c r="I83" s="7">
        <v>41</v>
      </c>
      <c r="J83" s="7">
        <v>0</v>
      </c>
      <c r="K83" s="8">
        <f t="shared" si="4"/>
        <v>1598</v>
      </c>
      <c r="M83" s="1" t="s">
        <v>88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5"/>
        <v>0</v>
      </c>
    </row>
    <row r="84" spans="1:23" ht="12">
      <c r="A84" s="1" t="s">
        <v>89</v>
      </c>
      <c r="B84" s="7">
        <v>1</v>
      </c>
      <c r="C84" s="7">
        <v>5</v>
      </c>
      <c r="D84" s="7">
        <v>3</v>
      </c>
      <c r="E84" s="7">
        <v>6</v>
      </c>
      <c r="F84" s="7">
        <v>16</v>
      </c>
      <c r="G84" s="7">
        <v>7</v>
      </c>
      <c r="H84" s="7">
        <v>9</v>
      </c>
      <c r="I84" s="7">
        <v>27</v>
      </c>
      <c r="J84" s="7">
        <v>3</v>
      </c>
      <c r="K84" s="8">
        <f t="shared" si="4"/>
        <v>77</v>
      </c>
      <c r="M84" s="1" t="s">
        <v>89</v>
      </c>
      <c r="N84" s="9">
        <v>37.5</v>
      </c>
      <c r="O84" s="9">
        <v>106</v>
      </c>
      <c r="P84" s="9">
        <v>37.9</v>
      </c>
      <c r="Q84" s="9">
        <v>56</v>
      </c>
      <c r="R84" s="9">
        <v>171.2</v>
      </c>
      <c r="S84" s="9">
        <v>92.5</v>
      </c>
      <c r="T84" s="9">
        <v>134.7</v>
      </c>
      <c r="U84" s="9">
        <v>261.1</v>
      </c>
      <c r="V84" s="9">
        <v>30.7</v>
      </c>
      <c r="W84" s="10">
        <f t="shared" si="5"/>
        <v>927.6</v>
      </c>
    </row>
    <row r="85" spans="1:23" ht="12">
      <c r="A85" s="1" t="s">
        <v>90</v>
      </c>
      <c r="B85" s="7">
        <v>0</v>
      </c>
      <c r="C85" s="7">
        <v>5</v>
      </c>
      <c r="D85" s="7">
        <v>5</v>
      </c>
      <c r="E85" s="7">
        <v>7</v>
      </c>
      <c r="F85" s="7">
        <v>35</v>
      </c>
      <c r="G85" s="7">
        <v>3</v>
      </c>
      <c r="H85" s="7">
        <v>6</v>
      </c>
      <c r="I85" s="7">
        <v>2</v>
      </c>
      <c r="J85" s="7">
        <v>0</v>
      </c>
      <c r="K85" s="8">
        <f t="shared" si="4"/>
        <v>63</v>
      </c>
      <c r="M85" s="1" t="s">
        <v>90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5"/>
        <v>0</v>
      </c>
    </row>
    <row r="86" spans="1:23" ht="12">
      <c r="A86" s="1" t="s">
        <v>91</v>
      </c>
      <c r="B86" s="7">
        <v>93</v>
      </c>
      <c r="C86" s="7">
        <v>112</v>
      </c>
      <c r="D86" s="7">
        <v>179</v>
      </c>
      <c r="E86" s="7">
        <v>198</v>
      </c>
      <c r="F86" s="7">
        <v>62</v>
      </c>
      <c r="G86" s="7">
        <v>74</v>
      </c>
      <c r="H86" s="7">
        <v>21</v>
      </c>
      <c r="I86" s="7">
        <v>8</v>
      </c>
      <c r="J86" s="7">
        <v>7</v>
      </c>
      <c r="K86" s="8">
        <f t="shared" si="4"/>
        <v>754</v>
      </c>
      <c r="M86" s="1" t="s">
        <v>91</v>
      </c>
      <c r="N86" s="9"/>
      <c r="O86" s="9">
        <v>1775</v>
      </c>
      <c r="P86" s="9">
        <v>1285</v>
      </c>
      <c r="Q86" s="9">
        <v>1636.2</v>
      </c>
      <c r="R86" s="9">
        <v>1034.5</v>
      </c>
      <c r="S86" s="9">
        <v>76.8</v>
      </c>
      <c r="T86" s="9"/>
      <c r="U86" s="9"/>
      <c r="V86" s="9"/>
      <c r="W86" s="10">
        <f t="shared" si="5"/>
        <v>5807.5</v>
      </c>
    </row>
    <row r="87" spans="1:23" ht="12">
      <c r="A87" s="1" t="s">
        <v>92</v>
      </c>
      <c r="B87" s="7">
        <v>10</v>
      </c>
      <c r="C87" s="7">
        <v>1</v>
      </c>
      <c r="D87" s="7">
        <v>0</v>
      </c>
      <c r="E87" s="7">
        <v>6</v>
      </c>
      <c r="F87" s="7">
        <v>0</v>
      </c>
      <c r="G87" s="7">
        <v>0</v>
      </c>
      <c r="H87" s="7">
        <v>11</v>
      </c>
      <c r="I87" s="7">
        <v>27</v>
      </c>
      <c r="J87" s="7">
        <v>5</v>
      </c>
      <c r="K87" s="8">
        <f t="shared" si="4"/>
        <v>60</v>
      </c>
      <c r="M87" s="1" t="s">
        <v>92</v>
      </c>
      <c r="N87" s="9">
        <v>1715.9</v>
      </c>
      <c r="O87" s="9">
        <v>112</v>
      </c>
      <c r="P87" s="9"/>
      <c r="Q87" s="9">
        <v>396.7</v>
      </c>
      <c r="R87" s="9"/>
      <c r="S87" s="9"/>
      <c r="T87" s="9">
        <v>1374</v>
      </c>
      <c r="U87" s="9">
        <v>2418.3</v>
      </c>
      <c r="V87" s="9">
        <v>301</v>
      </c>
      <c r="W87" s="10">
        <f t="shared" si="5"/>
        <v>6317.9</v>
      </c>
    </row>
    <row r="88" spans="1:23" ht="12">
      <c r="A88" s="1" t="s">
        <v>93</v>
      </c>
      <c r="B88" s="7">
        <v>10</v>
      </c>
      <c r="C88" s="7"/>
      <c r="D88" s="7"/>
      <c r="E88" s="7"/>
      <c r="F88" s="7"/>
      <c r="G88" s="7"/>
      <c r="H88" s="7"/>
      <c r="I88" s="7"/>
      <c r="J88" s="7"/>
      <c r="K88" s="8">
        <f t="shared" si="4"/>
        <v>10</v>
      </c>
      <c r="M88" s="1" t="s">
        <v>93</v>
      </c>
      <c r="N88" s="9">
        <v>1010.8</v>
      </c>
      <c r="O88" s="9"/>
      <c r="P88" s="9"/>
      <c r="Q88" s="9"/>
      <c r="R88" s="9"/>
      <c r="S88" s="9"/>
      <c r="T88" s="9"/>
      <c r="U88" s="9"/>
      <c r="V88" s="9"/>
      <c r="W88" s="10">
        <f t="shared" si="5"/>
        <v>1010.8</v>
      </c>
    </row>
    <row r="89" spans="1:23" ht="12">
      <c r="A89" s="1" t="s">
        <v>94</v>
      </c>
      <c r="B89" s="7"/>
      <c r="C89" s="7"/>
      <c r="D89" s="7"/>
      <c r="E89" s="7"/>
      <c r="F89" s="7"/>
      <c r="G89" s="7"/>
      <c r="H89" s="7"/>
      <c r="I89" s="7">
        <v>1</v>
      </c>
      <c r="J89" s="7"/>
      <c r="K89" s="8">
        <f t="shared" si="4"/>
        <v>1</v>
      </c>
      <c r="M89" s="1" t="s">
        <v>94</v>
      </c>
      <c r="N89" s="9"/>
      <c r="O89" s="9"/>
      <c r="P89" s="9"/>
      <c r="Q89" s="9"/>
      <c r="R89" s="9"/>
      <c r="S89" s="9"/>
      <c r="T89" s="9"/>
      <c r="U89" s="9">
        <v>77</v>
      </c>
      <c r="V89" s="9"/>
      <c r="W89" s="10">
        <f t="shared" si="5"/>
        <v>77</v>
      </c>
    </row>
    <row r="90" spans="1:23" ht="12">
      <c r="A90" s="1" t="s">
        <v>95</v>
      </c>
      <c r="B90" s="7"/>
      <c r="C90" s="7"/>
      <c r="D90" s="7">
        <v>1</v>
      </c>
      <c r="E90" s="7"/>
      <c r="F90" s="7">
        <v>16</v>
      </c>
      <c r="G90" s="7">
        <v>4</v>
      </c>
      <c r="H90" s="7">
        <v>3</v>
      </c>
      <c r="I90" s="7">
        <v>1</v>
      </c>
      <c r="J90" s="7"/>
      <c r="K90" s="8">
        <f t="shared" si="4"/>
        <v>25</v>
      </c>
      <c r="M90" s="1" t="s">
        <v>95</v>
      </c>
      <c r="N90" s="9"/>
      <c r="O90" s="9"/>
      <c r="P90" s="9"/>
      <c r="Q90" s="9"/>
      <c r="R90" s="9">
        <v>58.8</v>
      </c>
      <c r="S90" s="9"/>
      <c r="T90" s="9"/>
      <c r="U90" s="9">
        <v>29.4</v>
      </c>
      <c r="V90" s="9"/>
      <c r="W90" s="10">
        <f t="shared" si="5"/>
        <v>88.19999999999999</v>
      </c>
    </row>
    <row r="91" spans="1:23" ht="12">
      <c r="A91" s="1" t="s">
        <v>96</v>
      </c>
      <c r="B91" s="7">
        <v>19</v>
      </c>
      <c r="C91" s="7"/>
      <c r="D91" s="7"/>
      <c r="E91" s="7">
        <v>32</v>
      </c>
      <c r="F91" s="7"/>
      <c r="G91" s="7"/>
      <c r="H91" s="7">
        <v>11</v>
      </c>
      <c r="I91" s="7"/>
      <c r="J91" s="7"/>
      <c r="K91" s="8">
        <f t="shared" si="4"/>
        <v>62</v>
      </c>
      <c r="M91" s="1" t="s">
        <v>96</v>
      </c>
      <c r="N91" s="9">
        <v>1276.7</v>
      </c>
      <c r="O91" s="9"/>
      <c r="P91" s="9"/>
      <c r="Q91" s="9">
        <v>5449.7</v>
      </c>
      <c r="R91" s="9"/>
      <c r="S91" s="9"/>
      <c r="T91" s="9">
        <v>2538.4</v>
      </c>
      <c r="U91" s="9"/>
      <c r="V91" s="9"/>
      <c r="W91" s="10">
        <f t="shared" si="5"/>
        <v>9264.8</v>
      </c>
    </row>
    <row r="92" spans="1:23" ht="12">
      <c r="A92" s="1" t="s">
        <v>97</v>
      </c>
      <c r="B92" s="7">
        <v>325</v>
      </c>
      <c r="C92" s="7">
        <v>141</v>
      </c>
      <c r="D92" s="7">
        <v>23</v>
      </c>
      <c r="E92" s="7">
        <v>21</v>
      </c>
      <c r="F92" s="7">
        <v>5</v>
      </c>
      <c r="G92" s="7">
        <v>125</v>
      </c>
      <c r="H92" s="7">
        <v>34</v>
      </c>
      <c r="I92" s="7">
        <v>7</v>
      </c>
      <c r="J92" s="7">
        <v>2</v>
      </c>
      <c r="K92" s="8">
        <f t="shared" si="4"/>
        <v>683</v>
      </c>
      <c r="M92" s="1" t="s">
        <v>97</v>
      </c>
      <c r="N92" s="9">
        <v>29004.8</v>
      </c>
      <c r="O92" s="9">
        <v>11539</v>
      </c>
      <c r="P92" s="9">
        <v>1910.5</v>
      </c>
      <c r="Q92" s="9">
        <v>1498.8</v>
      </c>
      <c r="R92" s="9">
        <v>371.9</v>
      </c>
      <c r="S92" s="9">
        <v>11230.3</v>
      </c>
      <c r="T92" s="9">
        <v>3119.6</v>
      </c>
      <c r="U92" s="9">
        <v>421.1</v>
      </c>
      <c r="V92" s="9">
        <v>58</v>
      </c>
      <c r="W92" s="10">
        <f t="shared" si="5"/>
        <v>59154</v>
      </c>
    </row>
    <row r="93" spans="1:23" ht="12">
      <c r="A93" s="1" t="s">
        <v>98</v>
      </c>
      <c r="B93" s="7">
        <v>320</v>
      </c>
      <c r="C93" s="7">
        <v>357</v>
      </c>
      <c r="D93" s="7">
        <v>221</v>
      </c>
      <c r="E93" s="7">
        <v>309</v>
      </c>
      <c r="F93" s="7">
        <v>401</v>
      </c>
      <c r="G93" s="7">
        <v>414</v>
      </c>
      <c r="H93" s="7">
        <v>405</v>
      </c>
      <c r="I93" s="7">
        <v>550</v>
      </c>
      <c r="J93" s="7">
        <v>453</v>
      </c>
      <c r="K93" s="8">
        <f t="shared" si="4"/>
        <v>3430</v>
      </c>
      <c r="M93" s="1" t="s">
        <v>98</v>
      </c>
      <c r="N93" s="9">
        <v>41.3</v>
      </c>
      <c r="O93" s="9">
        <v>3868</v>
      </c>
      <c r="P93" s="9">
        <v>10</v>
      </c>
      <c r="Q93" s="9">
        <v>1048.5</v>
      </c>
      <c r="R93" s="9">
        <v>2706.4</v>
      </c>
      <c r="S93" s="9">
        <v>4370.8</v>
      </c>
      <c r="T93" s="9"/>
      <c r="U93" s="9">
        <v>1660.3</v>
      </c>
      <c r="V93" s="9">
        <v>10</v>
      </c>
      <c r="W93" s="10">
        <f t="shared" si="5"/>
        <v>13715.3</v>
      </c>
    </row>
    <row r="94" spans="1:23" ht="12">
      <c r="A94" s="1" t="s">
        <v>99</v>
      </c>
      <c r="B94" s="7">
        <v>35</v>
      </c>
      <c r="C94" s="7">
        <v>44</v>
      </c>
      <c r="D94" s="7">
        <v>123</v>
      </c>
      <c r="E94" s="7">
        <v>110</v>
      </c>
      <c r="F94" s="7">
        <v>21</v>
      </c>
      <c r="G94" s="7">
        <v>4</v>
      </c>
      <c r="H94" s="7">
        <v>24</v>
      </c>
      <c r="I94" s="7">
        <v>126</v>
      </c>
      <c r="J94" s="7">
        <v>7</v>
      </c>
      <c r="K94" s="8">
        <f t="shared" si="4"/>
        <v>494</v>
      </c>
      <c r="M94" s="1" t="s">
        <v>99</v>
      </c>
      <c r="N94" s="9">
        <v>21</v>
      </c>
      <c r="O94" s="9">
        <v>178</v>
      </c>
      <c r="P94" s="9"/>
      <c r="Q94" s="9">
        <v>36</v>
      </c>
      <c r="R94" s="9">
        <v>46.9</v>
      </c>
      <c r="S94" s="9"/>
      <c r="T94" s="9">
        <v>40</v>
      </c>
      <c r="U94" s="9">
        <v>75</v>
      </c>
      <c r="V94" s="9"/>
      <c r="W94" s="10">
        <f t="shared" si="5"/>
        <v>396.9</v>
      </c>
    </row>
    <row r="95" spans="1:23" ht="12">
      <c r="A95" s="1" t="s">
        <v>100</v>
      </c>
      <c r="B95" s="7">
        <v>1</v>
      </c>
      <c r="C95" s="7">
        <v>3</v>
      </c>
      <c r="D95" s="7">
        <v>2</v>
      </c>
      <c r="E95" s="7">
        <v>6</v>
      </c>
      <c r="F95" s="7">
        <v>5</v>
      </c>
      <c r="G95" s="7">
        <v>3</v>
      </c>
      <c r="H95" s="7">
        <v>1</v>
      </c>
      <c r="I95" s="7">
        <v>1</v>
      </c>
      <c r="J95" s="7">
        <v>1</v>
      </c>
      <c r="K95" s="8">
        <f t="shared" si="4"/>
        <v>23</v>
      </c>
      <c r="M95" s="1" t="s">
        <v>100</v>
      </c>
      <c r="N95" s="9">
        <v>295</v>
      </c>
      <c r="O95" s="9">
        <v>145.1</v>
      </c>
      <c r="P95" s="9">
        <v>198.3</v>
      </c>
      <c r="Q95" s="9">
        <v>366</v>
      </c>
      <c r="R95" s="9">
        <v>33.6</v>
      </c>
      <c r="S95" s="9">
        <v>242.5</v>
      </c>
      <c r="T95" s="9">
        <v>59</v>
      </c>
      <c r="U95" s="9">
        <v>44.4</v>
      </c>
      <c r="V95" s="9">
        <v>12</v>
      </c>
      <c r="W95" s="10">
        <f t="shared" si="5"/>
        <v>1395.9</v>
      </c>
    </row>
    <row r="96" spans="1:23" ht="12">
      <c r="A96" s="1" t="s">
        <v>101</v>
      </c>
      <c r="B96" s="7"/>
      <c r="C96" s="7"/>
      <c r="D96" s="7"/>
      <c r="E96" s="7">
        <v>2</v>
      </c>
      <c r="F96" s="7">
        <v>8</v>
      </c>
      <c r="G96" s="7">
        <v>105</v>
      </c>
      <c r="H96" s="7">
        <v>4</v>
      </c>
      <c r="I96" s="7">
        <v>5</v>
      </c>
      <c r="J96" s="7">
        <v>2</v>
      </c>
      <c r="K96" s="8">
        <f t="shared" si="4"/>
        <v>126</v>
      </c>
      <c r="M96" s="1" t="s">
        <v>101</v>
      </c>
      <c r="N96" s="9"/>
      <c r="O96" s="9"/>
      <c r="P96" s="9"/>
      <c r="Q96" s="9">
        <v>12</v>
      </c>
      <c r="R96" s="9">
        <v>48.4</v>
      </c>
      <c r="S96" s="9">
        <v>868.6</v>
      </c>
      <c r="T96" s="9">
        <v>195.7</v>
      </c>
      <c r="U96" s="9">
        <v>111.4</v>
      </c>
      <c r="V96" s="9">
        <v>18.7</v>
      </c>
      <c r="W96" s="10">
        <f t="shared" si="5"/>
        <v>1254.8000000000002</v>
      </c>
    </row>
    <row r="97" spans="1:23" ht="12">
      <c r="A97" s="1" t="s">
        <v>102</v>
      </c>
      <c r="B97" s="7"/>
      <c r="C97" s="7"/>
      <c r="D97" s="7"/>
      <c r="E97" s="7"/>
      <c r="F97" s="7">
        <v>14</v>
      </c>
      <c r="G97" s="7"/>
      <c r="H97" s="7">
        <v>1</v>
      </c>
      <c r="I97" s="7">
        <v>2</v>
      </c>
      <c r="J97" s="7"/>
      <c r="K97" s="8">
        <f t="shared" si="4"/>
        <v>17</v>
      </c>
      <c r="M97" s="1" t="s">
        <v>102</v>
      </c>
      <c r="N97" s="9"/>
      <c r="O97" s="9"/>
      <c r="P97" s="9"/>
      <c r="Q97" s="9"/>
      <c r="R97" s="9">
        <v>46.9</v>
      </c>
      <c r="S97" s="9"/>
      <c r="T97" s="9">
        <v>3.3</v>
      </c>
      <c r="U97" s="9">
        <v>3.1</v>
      </c>
      <c r="V97" s="9"/>
      <c r="W97" s="10">
        <f t="shared" si="5"/>
        <v>53.3</v>
      </c>
    </row>
    <row r="98" spans="1:23" ht="12">
      <c r="A98" s="1" t="s">
        <v>103</v>
      </c>
      <c r="B98" s="7"/>
      <c r="C98" s="7"/>
      <c r="D98" s="7"/>
      <c r="E98" s="7"/>
      <c r="F98" s="7"/>
      <c r="G98" s="7"/>
      <c r="H98" s="7"/>
      <c r="I98" s="7"/>
      <c r="J98" s="7"/>
      <c r="K98" s="8">
        <f t="shared" si="4"/>
        <v>0</v>
      </c>
      <c r="M98" s="1" t="s">
        <v>103</v>
      </c>
      <c r="N98" s="9"/>
      <c r="O98" s="9"/>
      <c r="P98" s="9"/>
      <c r="Q98" s="9"/>
      <c r="R98" s="9"/>
      <c r="S98" s="9"/>
      <c r="T98" s="9"/>
      <c r="U98" s="9"/>
      <c r="V98" s="9"/>
      <c r="W98" s="10">
        <f t="shared" si="5"/>
        <v>0</v>
      </c>
    </row>
    <row r="99" spans="1:23" ht="12">
      <c r="A99" s="1" t="s">
        <v>104</v>
      </c>
      <c r="B99" s="7">
        <v>43</v>
      </c>
      <c r="C99" s="7">
        <v>52</v>
      </c>
      <c r="D99" s="7">
        <v>13</v>
      </c>
      <c r="E99" s="7">
        <v>80</v>
      </c>
      <c r="F99" s="7">
        <v>458</v>
      </c>
      <c r="G99" s="7">
        <v>194</v>
      </c>
      <c r="H99" s="7">
        <v>181</v>
      </c>
      <c r="I99" s="7">
        <v>97</v>
      </c>
      <c r="J99" s="7">
        <v>62</v>
      </c>
      <c r="K99" s="8">
        <f t="shared" si="4"/>
        <v>1180</v>
      </c>
      <c r="M99" s="1" t="s">
        <v>104</v>
      </c>
      <c r="N99" s="9">
        <v>5099.2</v>
      </c>
      <c r="O99" s="9">
        <v>4229.1</v>
      </c>
      <c r="P99" s="9">
        <v>2194.4</v>
      </c>
      <c r="Q99" s="9">
        <v>7083.1</v>
      </c>
      <c r="R99" s="9">
        <v>36229.4</v>
      </c>
      <c r="S99" s="9">
        <v>14034.1</v>
      </c>
      <c r="T99" s="9">
        <v>12170.4</v>
      </c>
      <c r="U99" s="9">
        <v>7533.2</v>
      </c>
      <c r="V99" s="9">
        <v>5950.1</v>
      </c>
      <c r="W99" s="10">
        <f t="shared" si="5"/>
        <v>94523</v>
      </c>
    </row>
    <row r="100" spans="1:23" ht="12">
      <c r="A100" s="1" t="s">
        <v>105</v>
      </c>
      <c r="B100" s="7">
        <v>2</v>
      </c>
      <c r="C100" s="7">
        <v>0</v>
      </c>
      <c r="D100" s="7">
        <v>4</v>
      </c>
      <c r="E100" s="7">
        <v>5</v>
      </c>
      <c r="F100" s="7">
        <v>1</v>
      </c>
      <c r="G100" s="7">
        <v>3</v>
      </c>
      <c r="H100" s="7">
        <v>0</v>
      </c>
      <c r="I100" s="7">
        <v>3</v>
      </c>
      <c r="J100" s="7">
        <v>1</v>
      </c>
      <c r="K100" s="8">
        <f t="shared" si="4"/>
        <v>19</v>
      </c>
      <c r="M100" s="1" t="s">
        <v>105</v>
      </c>
      <c r="N100" s="9"/>
      <c r="O100" s="9"/>
      <c r="P100" s="9"/>
      <c r="Q100" s="9">
        <v>74</v>
      </c>
      <c r="R100" s="9"/>
      <c r="S100" s="9"/>
      <c r="T100" s="9"/>
      <c r="U100" s="9"/>
      <c r="V100" s="9"/>
      <c r="W100" s="10">
        <f t="shared" si="5"/>
        <v>74</v>
      </c>
    </row>
    <row r="101" spans="1:23" ht="12">
      <c r="A101" s="1" t="s">
        <v>106</v>
      </c>
      <c r="B101" s="7">
        <v>21291</v>
      </c>
      <c r="C101" s="7">
        <v>21612</v>
      </c>
      <c r="D101" s="7">
        <v>19891</v>
      </c>
      <c r="E101" s="7">
        <v>24339</v>
      </c>
      <c r="F101" s="7">
        <v>26891</v>
      </c>
      <c r="G101" s="7">
        <v>22884</v>
      </c>
      <c r="H101" s="7">
        <v>23825</v>
      </c>
      <c r="I101" s="7">
        <v>17795</v>
      </c>
      <c r="J101" s="7">
        <v>5421</v>
      </c>
      <c r="K101" s="8">
        <f t="shared" si="4"/>
        <v>183949</v>
      </c>
      <c r="M101" s="1" t="s">
        <v>106</v>
      </c>
      <c r="N101" s="9">
        <v>1049919.4</v>
      </c>
      <c r="O101" s="9">
        <v>1023515.2</v>
      </c>
      <c r="P101" s="9">
        <v>947142</v>
      </c>
      <c r="Q101" s="9">
        <v>1092703.8</v>
      </c>
      <c r="R101" s="9">
        <v>1248111.7</v>
      </c>
      <c r="S101" s="9">
        <v>1099073.3</v>
      </c>
      <c r="T101" s="9">
        <v>1089960.1</v>
      </c>
      <c r="U101" s="9">
        <v>819587.1</v>
      </c>
      <c r="V101" s="9">
        <v>230412.4</v>
      </c>
      <c r="W101" s="10">
        <f t="shared" si="5"/>
        <v>8600425</v>
      </c>
    </row>
    <row r="102" spans="1:23" ht="12">
      <c r="A102" s="1" t="s">
        <v>107</v>
      </c>
      <c r="B102" s="7">
        <v>1</v>
      </c>
      <c r="C102" s="7">
        <v>0</v>
      </c>
      <c r="D102" s="7">
        <v>0</v>
      </c>
      <c r="E102" s="7">
        <v>1</v>
      </c>
      <c r="F102" s="7">
        <v>2</v>
      </c>
      <c r="G102" s="7">
        <v>0</v>
      </c>
      <c r="H102" s="7">
        <v>0</v>
      </c>
      <c r="I102" s="7">
        <v>4</v>
      </c>
      <c r="J102" s="7">
        <v>0</v>
      </c>
      <c r="K102" s="8">
        <f t="shared" si="4"/>
        <v>8</v>
      </c>
      <c r="M102" s="1" t="s">
        <v>107</v>
      </c>
      <c r="N102" s="9">
        <v>1.1</v>
      </c>
      <c r="O102" s="9"/>
      <c r="P102" s="9"/>
      <c r="Q102" s="9">
        <v>1</v>
      </c>
      <c r="R102" s="9">
        <v>1.4</v>
      </c>
      <c r="S102" s="9"/>
      <c r="T102" s="9"/>
      <c r="U102" s="9">
        <v>2.8</v>
      </c>
      <c r="V102" s="9"/>
      <c r="W102" s="10">
        <f t="shared" si="5"/>
        <v>6.3</v>
      </c>
    </row>
    <row r="103" spans="1:23" ht="12">
      <c r="A103" s="1" t="s">
        <v>108</v>
      </c>
      <c r="B103" s="7">
        <v>1</v>
      </c>
      <c r="C103" s="7">
        <v>1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2</v>
      </c>
      <c r="K103" s="8">
        <f t="shared" si="4"/>
        <v>14</v>
      </c>
      <c r="M103" s="1" t="s">
        <v>108</v>
      </c>
      <c r="N103" s="9">
        <v>114.3</v>
      </c>
      <c r="O103" s="9">
        <v>268</v>
      </c>
      <c r="Q103" s="9"/>
      <c r="R103" s="9">
        <v>260</v>
      </c>
      <c r="S103" s="9">
        <v>379.9</v>
      </c>
      <c r="T103" s="9"/>
      <c r="U103" s="9">
        <v>190.7</v>
      </c>
      <c r="V103" s="9">
        <v>4.3</v>
      </c>
      <c r="W103" s="10">
        <f>SUM(N103:V103)</f>
        <v>1217.1999999999998</v>
      </c>
    </row>
    <row r="104" spans="1:23" ht="12">
      <c r="A104" s="1" t="s">
        <v>109</v>
      </c>
      <c r="B104" s="7"/>
      <c r="C104" s="7"/>
      <c r="D104" s="7"/>
      <c r="E104" s="7"/>
      <c r="F104" s="7">
        <v>1</v>
      </c>
      <c r="G104" s="7">
        <v>1</v>
      </c>
      <c r="H104" s="7"/>
      <c r="I104" s="7"/>
      <c r="J104" s="7"/>
      <c r="K104" s="8">
        <f t="shared" si="4"/>
        <v>2</v>
      </c>
      <c r="M104" s="1" t="s">
        <v>109</v>
      </c>
      <c r="N104" s="9"/>
      <c r="O104" s="9"/>
      <c r="P104" s="9"/>
      <c r="Q104" s="9"/>
      <c r="R104" s="9">
        <v>5.5</v>
      </c>
      <c r="S104" s="9"/>
      <c r="T104" s="9"/>
      <c r="U104" s="9"/>
      <c r="V104" s="9"/>
      <c r="W104" s="10">
        <f t="shared" si="5"/>
        <v>5.5</v>
      </c>
    </row>
    <row r="105" spans="1:23" ht="12">
      <c r="A105" s="1" t="s">
        <v>110</v>
      </c>
      <c r="B105" s="7"/>
      <c r="C105" s="7"/>
      <c r="D105" s="7"/>
      <c r="E105" s="7"/>
      <c r="F105" s="7"/>
      <c r="G105" s="7"/>
      <c r="H105" s="7"/>
      <c r="I105" s="7"/>
      <c r="J105" s="7"/>
      <c r="K105" s="8">
        <f aca="true" t="shared" si="6" ref="K105:K110">SUM(B105:J105)</f>
        <v>0</v>
      </c>
      <c r="M105" s="1" t="s">
        <v>110</v>
      </c>
      <c r="N105" s="9"/>
      <c r="O105" s="9"/>
      <c r="P105" s="9"/>
      <c r="Q105" s="9"/>
      <c r="R105" s="9"/>
      <c r="S105" s="9"/>
      <c r="T105" s="9"/>
      <c r="U105" s="9"/>
      <c r="V105" s="9"/>
      <c r="W105" s="10">
        <f aca="true" t="shared" si="7" ref="W105:W110">SUM(N105:V105)</f>
        <v>0</v>
      </c>
    </row>
    <row r="106" spans="1:23" ht="12">
      <c r="A106" s="1" t="s">
        <v>111</v>
      </c>
      <c r="B106" s="7"/>
      <c r="C106" s="7"/>
      <c r="D106" s="7"/>
      <c r="E106" s="7">
        <v>14</v>
      </c>
      <c r="F106" s="7"/>
      <c r="G106" s="7"/>
      <c r="H106" s="7"/>
      <c r="I106" s="7"/>
      <c r="J106" s="7"/>
      <c r="K106" s="8">
        <f t="shared" si="6"/>
        <v>14</v>
      </c>
      <c r="M106" s="1" t="s">
        <v>111</v>
      </c>
      <c r="N106" s="9"/>
      <c r="O106" s="9"/>
      <c r="P106" s="9"/>
      <c r="Q106" s="9">
        <v>28</v>
      </c>
      <c r="R106" s="9"/>
      <c r="S106" s="9"/>
      <c r="T106" s="9"/>
      <c r="U106" s="9"/>
      <c r="V106" s="9"/>
      <c r="W106" s="10">
        <f t="shared" si="7"/>
        <v>28</v>
      </c>
    </row>
    <row r="107" spans="1:23" ht="12">
      <c r="A107" s="1" t="s">
        <v>112</v>
      </c>
      <c r="B107" s="7">
        <v>1</v>
      </c>
      <c r="C107" s="7">
        <v>0</v>
      </c>
      <c r="D107" s="7">
        <v>17</v>
      </c>
      <c r="E107" s="7">
        <v>9</v>
      </c>
      <c r="F107" s="7">
        <v>7</v>
      </c>
      <c r="G107" s="7">
        <v>2</v>
      </c>
      <c r="H107" s="7">
        <v>15</v>
      </c>
      <c r="I107" s="7">
        <v>6</v>
      </c>
      <c r="J107" s="7">
        <v>2</v>
      </c>
      <c r="K107" s="8">
        <f t="shared" si="6"/>
        <v>59</v>
      </c>
      <c r="M107" s="1" t="s">
        <v>112</v>
      </c>
      <c r="N107" s="9">
        <v>133</v>
      </c>
      <c r="O107" s="9"/>
      <c r="P107" s="9">
        <v>1412.2</v>
      </c>
      <c r="Q107" s="9">
        <v>412.7</v>
      </c>
      <c r="R107" s="9">
        <v>356.4</v>
      </c>
      <c r="S107" s="9">
        <v>162</v>
      </c>
      <c r="T107" s="9">
        <v>1148.4</v>
      </c>
      <c r="U107" s="9">
        <v>577.4</v>
      </c>
      <c r="V107" s="9">
        <v>102.9</v>
      </c>
      <c r="W107" s="10">
        <f t="shared" si="7"/>
        <v>4305</v>
      </c>
    </row>
    <row r="108" spans="1:23" ht="12">
      <c r="A108" s="1" t="s">
        <v>113</v>
      </c>
      <c r="B108" s="7">
        <v>4</v>
      </c>
      <c r="C108" s="7">
        <v>0</v>
      </c>
      <c r="D108" s="7">
        <v>17</v>
      </c>
      <c r="E108" s="7">
        <v>10</v>
      </c>
      <c r="F108" s="7">
        <v>5</v>
      </c>
      <c r="G108" s="7">
        <v>0</v>
      </c>
      <c r="H108" s="7">
        <v>4</v>
      </c>
      <c r="I108" s="7">
        <v>5</v>
      </c>
      <c r="J108" s="7">
        <v>6</v>
      </c>
      <c r="K108" s="8">
        <f t="shared" si="6"/>
        <v>51</v>
      </c>
      <c r="M108" s="1" t="s">
        <v>113</v>
      </c>
      <c r="N108" s="9"/>
      <c r="O108" s="9"/>
      <c r="P108" s="9"/>
      <c r="Q108" s="9"/>
      <c r="R108" s="9"/>
      <c r="S108" s="9"/>
      <c r="T108" s="9"/>
      <c r="U108" s="9"/>
      <c r="V108" s="9"/>
      <c r="W108" s="10">
        <f t="shared" si="7"/>
        <v>0</v>
      </c>
    </row>
    <row r="109" spans="1:23" ht="12">
      <c r="A109" s="1" t="s">
        <v>114</v>
      </c>
      <c r="B109" s="7"/>
      <c r="C109" s="7"/>
      <c r="D109" s="7"/>
      <c r="E109" s="7">
        <v>2</v>
      </c>
      <c r="F109" s="7">
        <v>15</v>
      </c>
      <c r="G109" s="7">
        <v>1</v>
      </c>
      <c r="H109" s="7">
        <v>5</v>
      </c>
      <c r="I109" s="7">
        <v>2</v>
      </c>
      <c r="J109" s="7">
        <v>1</v>
      </c>
      <c r="K109" s="8">
        <f t="shared" si="6"/>
        <v>26</v>
      </c>
      <c r="M109" s="1" t="s">
        <v>114</v>
      </c>
      <c r="N109" s="9"/>
      <c r="O109" s="9"/>
      <c r="P109" s="9"/>
      <c r="Q109" s="9">
        <v>42</v>
      </c>
      <c r="R109" s="9">
        <v>351.7</v>
      </c>
      <c r="S109" s="9">
        <v>18.5</v>
      </c>
      <c r="T109" s="9">
        <v>315.1</v>
      </c>
      <c r="U109" s="9">
        <v>55.5</v>
      </c>
      <c r="V109" s="9">
        <v>23.9</v>
      </c>
      <c r="W109" s="10">
        <f t="shared" si="7"/>
        <v>806.6999999999999</v>
      </c>
    </row>
    <row r="110" spans="1:23" ht="12">
      <c r="A110" s="1" t="s">
        <v>115</v>
      </c>
      <c r="B110" s="8">
        <f aca="true" t="shared" si="8" ref="B110:J110">SUM(B9:B109)</f>
        <v>40235</v>
      </c>
      <c r="C110" s="8">
        <f t="shared" si="8"/>
        <v>42067</v>
      </c>
      <c r="D110" s="8">
        <f t="shared" si="8"/>
        <v>42834</v>
      </c>
      <c r="E110" s="8">
        <f t="shared" si="8"/>
        <v>52025</v>
      </c>
      <c r="F110" s="8">
        <f t="shared" si="8"/>
        <v>54489</v>
      </c>
      <c r="G110" s="8">
        <f t="shared" si="8"/>
        <v>43940</v>
      </c>
      <c r="H110" s="8">
        <f t="shared" si="8"/>
        <v>53530</v>
      </c>
      <c r="I110" s="8">
        <f t="shared" si="8"/>
        <v>40122</v>
      </c>
      <c r="J110" s="8">
        <f t="shared" si="8"/>
        <v>12809</v>
      </c>
      <c r="K110" s="8">
        <f t="shared" si="6"/>
        <v>382051</v>
      </c>
      <c r="M110" s="1" t="s">
        <v>115</v>
      </c>
      <c r="N110" s="10">
        <f aca="true" t="shared" si="9" ref="N110:V110">SUM(N9:N109)</f>
        <v>1323387.9000000001</v>
      </c>
      <c r="O110" s="10">
        <f t="shared" si="9"/>
        <v>1261030.6</v>
      </c>
      <c r="P110" s="10">
        <f t="shared" si="9"/>
        <v>1119735.3</v>
      </c>
      <c r="Q110" s="10">
        <f t="shared" si="9"/>
        <v>1318895.5</v>
      </c>
      <c r="R110" s="10">
        <f t="shared" si="9"/>
        <v>1618488.1999999997</v>
      </c>
      <c r="S110" s="10">
        <f t="shared" si="9"/>
        <v>1399954.0999999999</v>
      </c>
      <c r="T110" s="10">
        <f t="shared" si="9"/>
        <v>1388962.4000000001</v>
      </c>
      <c r="U110" s="10">
        <f t="shared" si="9"/>
        <v>1035798.2</v>
      </c>
      <c r="V110" s="10">
        <f t="shared" si="9"/>
        <v>294252.7</v>
      </c>
      <c r="W110" s="10">
        <f t="shared" si="7"/>
        <v>10760504.899999999</v>
      </c>
    </row>
    <row r="111" spans="1:23" ht="12">
      <c r="A111" s="11" t="s">
        <v>116</v>
      </c>
      <c r="B111" s="12" t="s">
        <v>116</v>
      </c>
      <c r="C111" s="12" t="s">
        <v>116</v>
      </c>
      <c r="D111" s="12" t="s">
        <v>116</v>
      </c>
      <c r="E111" s="12" t="s">
        <v>116</v>
      </c>
      <c r="F111" s="12" t="s">
        <v>116</v>
      </c>
      <c r="G111" s="12" t="s">
        <v>116</v>
      </c>
      <c r="H111" s="12" t="s">
        <v>116</v>
      </c>
      <c r="I111" s="12" t="s">
        <v>116</v>
      </c>
      <c r="J111" s="12" t="s">
        <v>116</v>
      </c>
      <c r="K111" s="12" t="s">
        <v>116</v>
      </c>
      <c r="M111" s="11" t="s">
        <v>116</v>
      </c>
      <c r="N111" s="13" t="s">
        <v>116</v>
      </c>
      <c r="O111" s="13" t="s">
        <v>116</v>
      </c>
      <c r="P111" s="13" t="s">
        <v>116</v>
      </c>
      <c r="Q111" s="13" t="s">
        <v>116</v>
      </c>
      <c r="R111" s="13" t="s">
        <v>116</v>
      </c>
      <c r="S111" s="13" t="s">
        <v>116</v>
      </c>
      <c r="T111" s="13" t="s">
        <v>116</v>
      </c>
      <c r="U111" s="13" t="s">
        <v>116</v>
      </c>
      <c r="V111" s="13" t="s">
        <v>116</v>
      </c>
      <c r="W111" s="13" t="s">
        <v>116</v>
      </c>
    </row>
    <row r="112" spans="1:23" ht="12">
      <c r="A112" s="1" t="s">
        <v>117</v>
      </c>
      <c r="B112" s="8">
        <f aca="true" t="shared" si="10" ref="B112:J112">B101</f>
        <v>21291</v>
      </c>
      <c r="C112" s="8">
        <f t="shared" si="10"/>
        <v>21612</v>
      </c>
      <c r="D112" s="8">
        <f t="shared" si="10"/>
        <v>19891</v>
      </c>
      <c r="E112" s="8">
        <f t="shared" si="10"/>
        <v>24339</v>
      </c>
      <c r="F112" s="8">
        <f t="shared" si="10"/>
        <v>26891</v>
      </c>
      <c r="G112" s="8">
        <f t="shared" si="10"/>
        <v>22884</v>
      </c>
      <c r="H112" s="8">
        <f t="shared" si="10"/>
        <v>23825</v>
      </c>
      <c r="I112" s="8">
        <f t="shared" si="10"/>
        <v>17795</v>
      </c>
      <c r="J112" s="8">
        <f t="shared" si="10"/>
        <v>5421</v>
      </c>
      <c r="K112" s="8">
        <f aca="true" t="shared" si="11" ref="K112:K126">SUM(B112:J112)</f>
        <v>183949</v>
      </c>
      <c r="M112" s="1" t="s">
        <v>117</v>
      </c>
      <c r="N112" s="14">
        <f aca="true" t="shared" si="12" ref="N112:V112">N101</f>
        <v>1049919.4</v>
      </c>
      <c r="O112" s="14">
        <f t="shared" si="12"/>
        <v>1023515.2</v>
      </c>
      <c r="P112" s="14">
        <f t="shared" si="12"/>
        <v>947142</v>
      </c>
      <c r="Q112" s="14">
        <f t="shared" si="12"/>
        <v>1092703.8</v>
      </c>
      <c r="R112" s="14">
        <f t="shared" si="12"/>
        <v>1248111.7</v>
      </c>
      <c r="S112" s="14">
        <f t="shared" si="12"/>
        <v>1099073.3</v>
      </c>
      <c r="T112" s="14">
        <f t="shared" si="12"/>
        <v>1089960.1</v>
      </c>
      <c r="U112" s="14">
        <f t="shared" si="12"/>
        <v>819587.1</v>
      </c>
      <c r="V112" s="14">
        <f t="shared" si="12"/>
        <v>230412.4</v>
      </c>
      <c r="W112" s="14">
        <f aca="true" t="shared" si="13" ref="W112:W126">SUM(N112:V112)</f>
        <v>8600425</v>
      </c>
    </row>
    <row r="113" spans="1:23" ht="12">
      <c r="A113" s="1" t="s">
        <v>118</v>
      </c>
      <c r="B113" s="8">
        <f aca="true" t="shared" si="14" ref="B113:J113">B37</f>
        <v>140</v>
      </c>
      <c r="C113" s="8">
        <f t="shared" si="14"/>
        <v>334</v>
      </c>
      <c r="D113" s="8">
        <f t="shared" si="14"/>
        <v>37</v>
      </c>
      <c r="E113" s="8">
        <f t="shared" si="14"/>
        <v>11</v>
      </c>
      <c r="F113" s="8">
        <f t="shared" si="14"/>
        <v>39</v>
      </c>
      <c r="G113" s="8">
        <f t="shared" si="14"/>
        <v>6</v>
      </c>
      <c r="H113" s="8">
        <f t="shared" si="14"/>
        <v>14</v>
      </c>
      <c r="I113" s="8">
        <f t="shared" si="14"/>
        <v>39</v>
      </c>
      <c r="J113" s="8">
        <f t="shared" si="14"/>
        <v>2</v>
      </c>
      <c r="K113" s="8">
        <f t="shared" si="11"/>
        <v>622</v>
      </c>
      <c r="M113" s="1" t="s">
        <v>118</v>
      </c>
      <c r="N113" s="14">
        <f aca="true" t="shared" si="15" ref="N113:V113">N37</f>
        <v>2654</v>
      </c>
      <c r="O113" s="14">
        <f t="shared" si="15"/>
        <v>6033.8</v>
      </c>
      <c r="P113" s="14">
        <f t="shared" si="15"/>
        <v>475</v>
      </c>
      <c r="Q113" s="14">
        <f t="shared" si="15"/>
        <v>146.9</v>
      </c>
      <c r="R113" s="14">
        <f t="shared" si="15"/>
        <v>658.8</v>
      </c>
      <c r="S113" s="14">
        <f t="shared" si="15"/>
        <v>89.4</v>
      </c>
      <c r="T113" s="14">
        <f t="shared" si="15"/>
        <v>328.8</v>
      </c>
      <c r="U113" s="14">
        <f t="shared" si="15"/>
        <v>869.9</v>
      </c>
      <c r="V113" s="14">
        <f t="shared" si="15"/>
        <v>33</v>
      </c>
      <c r="W113" s="14">
        <f t="shared" si="13"/>
        <v>11289.599999999997</v>
      </c>
    </row>
    <row r="114" spans="1:23" ht="12">
      <c r="A114" s="1" t="s">
        <v>119</v>
      </c>
      <c r="B114" s="8">
        <f aca="true" t="shared" si="16" ref="B114:J114">B14+B65</f>
        <v>416</v>
      </c>
      <c r="C114" s="8">
        <f t="shared" si="16"/>
        <v>414</v>
      </c>
      <c r="D114" s="8">
        <f t="shared" si="16"/>
        <v>240</v>
      </c>
      <c r="E114" s="8">
        <f t="shared" si="16"/>
        <v>434</v>
      </c>
      <c r="F114" s="8">
        <f t="shared" si="16"/>
        <v>870</v>
      </c>
      <c r="G114" s="8">
        <f t="shared" si="16"/>
        <v>688</v>
      </c>
      <c r="H114" s="8">
        <f t="shared" si="16"/>
        <v>439</v>
      </c>
      <c r="I114" s="8">
        <f t="shared" si="16"/>
        <v>329</v>
      </c>
      <c r="J114" s="8">
        <f t="shared" si="16"/>
        <v>127</v>
      </c>
      <c r="K114" s="8">
        <f t="shared" si="11"/>
        <v>3957</v>
      </c>
      <c r="M114" s="1" t="s">
        <v>119</v>
      </c>
      <c r="N114" s="14">
        <f aca="true" t="shared" si="17" ref="N114:V114">N14+N65</f>
        <v>43892.6</v>
      </c>
      <c r="O114" s="14">
        <f t="shared" si="17"/>
        <v>44180.4</v>
      </c>
      <c r="P114" s="14">
        <f t="shared" si="17"/>
        <v>29547.7</v>
      </c>
      <c r="Q114" s="14">
        <f t="shared" si="17"/>
        <v>48174.9</v>
      </c>
      <c r="R114" s="14">
        <f t="shared" si="17"/>
        <v>101401.4</v>
      </c>
      <c r="S114" s="14">
        <f t="shared" si="17"/>
        <v>84954.1</v>
      </c>
      <c r="T114" s="14">
        <f t="shared" si="17"/>
        <v>50037.1</v>
      </c>
      <c r="U114" s="14">
        <f t="shared" si="17"/>
        <v>33950.200000000004</v>
      </c>
      <c r="V114" s="14">
        <f t="shared" si="17"/>
        <v>11067.5</v>
      </c>
      <c r="W114" s="14">
        <f t="shared" si="13"/>
        <v>447205.89999999997</v>
      </c>
    </row>
    <row r="115" spans="1:23" ht="12">
      <c r="A115" s="1" t="s">
        <v>120</v>
      </c>
      <c r="B115" s="8">
        <f aca="true" t="shared" si="18" ref="B115:J115">B48</f>
        <v>503</v>
      </c>
      <c r="C115" s="8">
        <f t="shared" si="18"/>
        <v>286</v>
      </c>
      <c r="D115" s="8">
        <f t="shared" si="18"/>
        <v>215</v>
      </c>
      <c r="E115" s="8">
        <f t="shared" si="18"/>
        <v>134</v>
      </c>
      <c r="F115" s="8">
        <f t="shared" si="18"/>
        <v>218</v>
      </c>
      <c r="G115" s="8">
        <f t="shared" si="18"/>
        <v>61</v>
      </c>
      <c r="H115" s="8">
        <f t="shared" si="18"/>
        <v>90</v>
      </c>
      <c r="I115" s="8">
        <f t="shared" si="18"/>
        <v>330</v>
      </c>
      <c r="J115" s="8">
        <f t="shared" si="18"/>
        <v>263</v>
      </c>
      <c r="K115" s="8">
        <f t="shared" si="11"/>
        <v>2100</v>
      </c>
      <c r="M115" s="1" t="s">
        <v>120</v>
      </c>
      <c r="N115" s="14">
        <f aca="true" t="shared" si="19" ref="N115:V115">N48</f>
        <v>7885.1</v>
      </c>
      <c r="O115" s="14">
        <f t="shared" si="19"/>
        <v>4966.1</v>
      </c>
      <c r="P115" s="14">
        <f t="shared" si="19"/>
        <v>2875.5</v>
      </c>
      <c r="Q115" s="14">
        <f t="shared" si="19"/>
        <v>1703</v>
      </c>
      <c r="R115" s="14">
        <f t="shared" si="19"/>
        <v>2383.6</v>
      </c>
      <c r="S115" s="14">
        <f t="shared" si="19"/>
        <v>627.2</v>
      </c>
      <c r="T115" s="14">
        <f t="shared" si="19"/>
        <v>1062.2</v>
      </c>
      <c r="U115" s="14">
        <f t="shared" si="19"/>
        <v>4980.9</v>
      </c>
      <c r="V115" s="14">
        <f t="shared" si="19"/>
        <v>3173.4</v>
      </c>
      <c r="W115" s="14">
        <f t="shared" si="13"/>
        <v>29657</v>
      </c>
    </row>
    <row r="116" spans="1:23" ht="12">
      <c r="A116" s="1" t="s">
        <v>121</v>
      </c>
      <c r="B116" s="8">
        <f aca="true" t="shared" si="20" ref="B116:J116">B50</f>
        <v>1013</v>
      </c>
      <c r="C116" s="8">
        <f t="shared" si="20"/>
        <v>1259</v>
      </c>
      <c r="D116" s="8">
        <f t="shared" si="20"/>
        <v>847</v>
      </c>
      <c r="E116" s="8">
        <f t="shared" si="20"/>
        <v>2133</v>
      </c>
      <c r="F116" s="8">
        <f t="shared" si="20"/>
        <v>3112</v>
      </c>
      <c r="G116" s="8">
        <f t="shared" si="20"/>
        <v>3107</v>
      </c>
      <c r="H116" s="8">
        <f t="shared" si="20"/>
        <v>4924</v>
      </c>
      <c r="I116" s="8">
        <f t="shared" si="20"/>
        <v>6317</v>
      </c>
      <c r="J116" s="8">
        <f t="shared" si="20"/>
        <v>2406</v>
      </c>
      <c r="K116" s="8">
        <f t="shared" si="11"/>
        <v>25118</v>
      </c>
      <c r="M116" s="1" t="s">
        <v>121</v>
      </c>
      <c r="N116" s="14">
        <f aca="true" t="shared" si="21" ref="N116:V116">N50</f>
        <v>8518.2</v>
      </c>
      <c r="O116" s="14">
        <f t="shared" si="21"/>
        <v>10494.1</v>
      </c>
      <c r="P116" s="14">
        <f t="shared" si="21"/>
        <v>7198.9</v>
      </c>
      <c r="Q116" s="14">
        <f t="shared" si="21"/>
        <v>18141.2</v>
      </c>
      <c r="R116" s="14">
        <f t="shared" si="21"/>
        <v>24690.7</v>
      </c>
      <c r="S116" s="14">
        <f t="shared" si="21"/>
        <v>25790</v>
      </c>
      <c r="T116" s="14">
        <f t="shared" si="21"/>
        <v>41379.2</v>
      </c>
      <c r="U116" s="14">
        <f t="shared" si="21"/>
        <v>52603.7</v>
      </c>
      <c r="V116" s="14">
        <f t="shared" si="21"/>
        <v>21039.1</v>
      </c>
      <c r="W116" s="14">
        <f t="shared" si="13"/>
        <v>209855.1</v>
      </c>
    </row>
    <row r="117" spans="1:23" ht="12">
      <c r="A117" s="1" t="s">
        <v>122</v>
      </c>
      <c r="B117" s="8">
        <f aca="true" t="shared" si="22" ref="B117:J117">B67</f>
        <v>127</v>
      </c>
      <c r="C117" s="8">
        <f t="shared" si="22"/>
        <v>427</v>
      </c>
      <c r="D117" s="8">
        <f t="shared" si="22"/>
        <v>238</v>
      </c>
      <c r="E117" s="8">
        <f t="shared" si="22"/>
        <v>413</v>
      </c>
      <c r="F117" s="8">
        <f t="shared" si="22"/>
        <v>2039</v>
      </c>
      <c r="G117" s="8">
        <f t="shared" si="22"/>
        <v>518</v>
      </c>
      <c r="H117" s="8">
        <f t="shared" si="22"/>
        <v>468</v>
      </c>
      <c r="I117" s="8">
        <f t="shared" si="22"/>
        <v>599</v>
      </c>
      <c r="J117" s="8">
        <f t="shared" si="22"/>
        <v>231</v>
      </c>
      <c r="K117" s="8">
        <f t="shared" si="11"/>
        <v>5060</v>
      </c>
      <c r="M117" s="1" t="s">
        <v>122</v>
      </c>
      <c r="N117" s="14">
        <f aca="true" t="shared" si="23" ref="N117:V117">N67</f>
        <v>561.3</v>
      </c>
      <c r="O117" s="14">
        <f t="shared" si="23"/>
        <v>1899.4</v>
      </c>
      <c r="P117" s="14">
        <f t="shared" si="23"/>
        <v>1234.3</v>
      </c>
      <c r="Q117" s="14">
        <f t="shared" si="23"/>
        <v>1730.5</v>
      </c>
      <c r="R117" s="14">
        <f t="shared" si="23"/>
        <v>9519.5</v>
      </c>
      <c r="S117" s="14">
        <f t="shared" si="23"/>
        <v>2240.5</v>
      </c>
      <c r="T117" s="14">
        <f t="shared" si="23"/>
        <v>1923</v>
      </c>
      <c r="U117" s="14">
        <f t="shared" si="23"/>
        <v>2906.3</v>
      </c>
      <c r="V117" s="14">
        <f t="shared" si="23"/>
        <v>1036.2</v>
      </c>
      <c r="W117" s="14">
        <f t="shared" si="13"/>
        <v>23051</v>
      </c>
    </row>
    <row r="118" spans="1:23" ht="12">
      <c r="A118" s="1" t="s">
        <v>123</v>
      </c>
      <c r="B118" s="8">
        <f aca="true" t="shared" si="24" ref="B118:J118">B51+B84</f>
        <v>4047</v>
      </c>
      <c r="C118" s="8">
        <f t="shared" si="24"/>
        <v>5436</v>
      </c>
      <c r="D118" s="8">
        <f t="shared" si="24"/>
        <v>5372</v>
      </c>
      <c r="E118" s="8">
        <f t="shared" si="24"/>
        <v>6206</v>
      </c>
      <c r="F118" s="8">
        <f t="shared" si="24"/>
        <v>5421</v>
      </c>
      <c r="G118" s="8">
        <f t="shared" si="24"/>
        <v>1970</v>
      </c>
      <c r="H118" s="8">
        <f t="shared" si="24"/>
        <v>2943</v>
      </c>
      <c r="I118" s="8">
        <f t="shared" si="24"/>
        <v>2484</v>
      </c>
      <c r="J118" s="8">
        <f t="shared" si="24"/>
        <v>331</v>
      </c>
      <c r="K118" s="8">
        <f t="shared" si="11"/>
        <v>34210</v>
      </c>
      <c r="M118" s="1" t="s">
        <v>123</v>
      </c>
      <c r="N118" s="14">
        <f aca="true" t="shared" si="25" ref="N118:V118">N51+N84</f>
        <v>31826.9</v>
      </c>
      <c r="O118" s="14">
        <f t="shared" si="25"/>
        <v>44749.6</v>
      </c>
      <c r="P118" s="14">
        <f t="shared" si="25"/>
        <v>44072.1</v>
      </c>
      <c r="Q118" s="14">
        <f t="shared" si="25"/>
        <v>48555.2</v>
      </c>
      <c r="R118" s="14">
        <f t="shared" si="25"/>
        <v>38953.799999999996</v>
      </c>
      <c r="S118" s="14">
        <f t="shared" si="25"/>
        <v>12722.1</v>
      </c>
      <c r="T118" s="14">
        <f t="shared" si="25"/>
        <v>20602.3</v>
      </c>
      <c r="U118" s="14">
        <f t="shared" si="25"/>
        <v>18258.6</v>
      </c>
      <c r="V118" s="14">
        <f t="shared" si="25"/>
        <v>2456.6</v>
      </c>
      <c r="W118" s="14">
        <f t="shared" si="13"/>
        <v>262197.19999999995</v>
      </c>
    </row>
    <row r="119" spans="1:23" ht="12">
      <c r="A119" s="1" t="s">
        <v>124</v>
      </c>
      <c r="B119" s="8">
        <f aca="true" t="shared" si="26" ref="B119:J119">B10+B11+B12+B13+B15+B16+B29+B30+B31+B32+B34+B35+B36+SUM(B38:B45)+B49+B52+B53+B54+B55+B56+B57+B58+B59+B60+B61+B62+B63+B64+B66+B68+B69+B70+B71+B72+B73+B85+B87+B88+B89+B90+B91+B92+B95+B96+B97+B98+B99+B102+B103+B104+B106+B107+B108+B109</f>
        <v>4020</v>
      </c>
      <c r="C119" s="8">
        <f t="shared" si="26"/>
        <v>4592</v>
      </c>
      <c r="D119" s="8">
        <f t="shared" si="26"/>
        <v>3362</v>
      </c>
      <c r="E119" s="8">
        <f t="shared" si="26"/>
        <v>5852</v>
      </c>
      <c r="F119" s="8">
        <f t="shared" si="26"/>
        <v>7010</v>
      </c>
      <c r="G119" s="8">
        <f t="shared" si="26"/>
        <v>6085</v>
      </c>
      <c r="H119" s="8">
        <f t="shared" si="26"/>
        <v>8070</v>
      </c>
      <c r="I119" s="8">
        <f t="shared" si="26"/>
        <v>5978</v>
      </c>
      <c r="J119" s="8">
        <f t="shared" si="26"/>
        <v>1393</v>
      </c>
      <c r="K119" s="8">
        <f t="shared" si="11"/>
        <v>46362</v>
      </c>
      <c r="M119" s="1" t="s">
        <v>124</v>
      </c>
      <c r="N119" s="14">
        <f aca="true" t="shared" si="27" ref="N119:V119">N10+N11+N12+N13+N15+N16+N29+N30+N31+N32+N34+N35+N36+SUM(N38:N45)+N49+N52+N53+N54+N55+N56+N57+N58+N59+N60+N61+N62+N63+N64+N66+N68+N69+N70+N71+N72+N73+N85+N87+N88+N89+N90+N91+N92+N95+N96+N97+N98+N99+N102+N103+N104+N106+N107+N108+N109</f>
        <v>178068.09999999998</v>
      </c>
      <c r="O119" s="14">
        <f t="shared" si="27"/>
        <v>119211.5</v>
      </c>
      <c r="P119" s="14">
        <f t="shared" si="27"/>
        <v>85709</v>
      </c>
      <c r="Q119" s="14">
        <f t="shared" si="27"/>
        <v>104805.99999999999</v>
      </c>
      <c r="R119" s="14">
        <f t="shared" si="27"/>
        <v>185215.69999999995</v>
      </c>
      <c r="S119" s="14">
        <f t="shared" si="27"/>
        <v>170009.9</v>
      </c>
      <c r="T119" s="14">
        <f t="shared" si="27"/>
        <v>175088.9</v>
      </c>
      <c r="U119" s="14">
        <f t="shared" si="27"/>
        <v>100906.2</v>
      </c>
      <c r="V119" s="14">
        <f t="shared" si="27"/>
        <v>24989.499999999996</v>
      </c>
      <c r="W119" s="14">
        <f t="shared" si="13"/>
        <v>1144004.8</v>
      </c>
    </row>
    <row r="120" spans="1:23" ht="12">
      <c r="A120" s="1" t="s">
        <v>125</v>
      </c>
      <c r="B120" s="8">
        <f aca="true" t="shared" si="28" ref="B120:J120">SUM(B112:B119)</f>
        <v>31557</v>
      </c>
      <c r="C120" s="8">
        <f t="shared" si="28"/>
        <v>34360</v>
      </c>
      <c r="D120" s="8">
        <f t="shared" si="28"/>
        <v>30202</v>
      </c>
      <c r="E120" s="8">
        <f t="shared" si="28"/>
        <v>39522</v>
      </c>
      <c r="F120" s="8">
        <f t="shared" si="28"/>
        <v>45600</v>
      </c>
      <c r="G120" s="8">
        <f t="shared" si="28"/>
        <v>35319</v>
      </c>
      <c r="H120" s="8">
        <f t="shared" si="28"/>
        <v>40773</v>
      </c>
      <c r="I120" s="8">
        <f t="shared" si="28"/>
        <v>33871</v>
      </c>
      <c r="J120" s="8">
        <f t="shared" si="28"/>
        <v>10174</v>
      </c>
      <c r="K120" s="8">
        <f t="shared" si="11"/>
        <v>301378</v>
      </c>
      <c r="M120" s="1" t="s">
        <v>125</v>
      </c>
      <c r="N120" s="14">
        <f aca="true" t="shared" si="29" ref="N120:V120">SUM(N112:N119)</f>
        <v>1323325.6</v>
      </c>
      <c r="O120" s="14">
        <f t="shared" si="29"/>
        <v>1255050.1</v>
      </c>
      <c r="P120" s="14">
        <f t="shared" si="29"/>
        <v>1118254.5</v>
      </c>
      <c r="Q120" s="14">
        <f t="shared" si="29"/>
        <v>1315961.4999999998</v>
      </c>
      <c r="R120" s="14">
        <f t="shared" si="29"/>
        <v>1610935.2</v>
      </c>
      <c r="S120" s="14">
        <f t="shared" si="29"/>
        <v>1395506.5</v>
      </c>
      <c r="T120" s="14">
        <f t="shared" si="29"/>
        <v>1380381.6</v>
      </c>
      <c r="U120" s="14">
        <f t="shared" si="29"/>
        <v>1034062.8999999999</v>
      </c>
      <c r="V120" s="14">
        <f t="shared" si="29"/>
        <v>294207.69999999995</v>
      </c>
      <c r="W120" s="14">
        <f t="shared" si="13"/>
        <v>10727685.6</v>
      </c>
    </row>
    <row r="121" spans="1:23" ht="12">
      <c r="A121" s="1" t="s">
        <v>126</v>
      </c>
      <c r="B121" s="8">
        <f aca="true" t="shared" si="30" ref="B121:J121">B9+B27+B28+B46+B47+B86+B93+B94+B100+B105</f>
        <v>535</v>
      </c>
      <c r="C121" s="8">
        <f t="shared" si="30"/>
        <v>677</v>
      </c>
      <c r="D121" s="8">
        <f t="shared" si="30"/>
        <v>662</v>
      </c>
      <c r="E121" s="8">
        <f t="shared" si="30"/>
        <v>675</v>
      </c>
      <c r="F121" s="8">
        <f t="shared" si="30"/>
        <v>539</v>
      </c>
      <c r="G121" s="8">
        <f t="shared" si="30"/>
        <v>510</v>
      </c>
      <c r="H121" s="8">
        <f t="shared" si="30"/>
        <v>626</v>
      </c>
      <c r="I121" s="8">
        <f t="shared" si="30"/>
        <v>732</v>
      </c>
      <c r="J121" s="8">
        <f t="shared" si="30"/>
        <v>470</v>
      </c>
      <c r="K121" s="8">
        <f t="shared" si="11"/>
        <v>5426</v>
      </c>
      <c r="M121" s="1" t="s">
        <v>126</v>
      </c>
      <c r="N121" s="14">
        <f aca="true" t="shared" si="31" ref="N121:V121">N9+N27+N28+N46+N47+N86+N93+N94+N100+N105</f>
        <v>62.3</v>
      </c>
      <c r="O121" s="14">
        <f t="shared" si="31"/>
        <v>5980.5</v>
      </c>
      <c r="P121" s="14">
        <f t="shared" si="31"/>
        <v>1480.8</v>
      </c>
      <c r="Q121" s="14">
        <f t="shared" si="31"/>
        <v>2934</v>
      </c>
      <c r="R121" s="14">
        <f t="shared" si="31"/>
        <v>7553</v>
      </c>
      <c r="S121" s="14">
        <f t="shared" si="31"/>
        <v>4447.6</v>
      </c>
      <c r="T121" s="14">
        <f t="shared" si="31"/>
        <v>8580.8</v>
      </c>
      <c r="U121" s="14">
        <f t="shared" si="31"/>
        <v>1735.3</v>
      </c>
      <c r="V121" s="14">
        <f t="shared" si="31"/>
        <v>45</v>
      </c>
      <c r="W121" s="14">
        <f t="shared" si="13"/>
        <v>32819.299999999996</v>
      </c>
    </row>
    <row r="122" spans="1:23" ht="12">
      <c r="A122" s="1" t="s">
        <v>127</v>
      </c>
      <c r="B122" s="8">
        <f aca="true" t="shared" si="32" ref="B122:J122">B33</f>
        <v>5</v>
      </c>
      <c r="C122" s="8">
        <f t="shared" si="32"/>
        <v>3</v>
      </c>
      <c r="D122" s="8">
        <f t="shared" si="32"/>
        <v>28</v>
      </c>
      <c r="E122" s="8">
        <f t="shared" si="32"/>
        <v>7</v>
      </c>
      <c r="F122" s="8">
        <f t="shared" si="32"/>
        <v>10</v>
      </c>
      <c r="G122" s="8">
        <f t="shared" si="32"/>
        <v>5</v>
      </c>
      <c r="H122" s="8">
        <f t="shared" si="32"/>
        <v>7</v>
      </c>
      <c r="I122" s="8">
        <f t="shared" si="32"/>
        <v>7</v>
      </c>
      <c r="J122" s="8">
        <f t="shared" si="32"/>
        <v>0</v>
      </c>
      <c r="K122" s="8">
        <f t="shared" si="11"/>
        <v>72</v>
      </c>
      <c r="M122" s="1" t="s">
        <v>127</v>
      </c>
      <c r="N122" s="14">
        <f aca="true" t="shared" si="33" ref="N122:V122">N33</f>
        <v>0</v>
      </c>
      <c r="O122" s="14">
        <f t="shared" si="33"/>
        <v>0</v>
      </c>
      <c r="P122" s="14">
        <f t="shared" si="33"/>
        <v>0</v>
      </c>
      <c r="Q122" s="14">
        <f t="shared" si="33"/>
        <v>0</v>
      </c>
      <c r="R122" s="14">
        <f t="shared" si="33"/>
        <v>0</v>
      </c>
      <c r="S122" s="14">
        <f t="shared" si="33"/>
        <v>0</v>
      </c>
      <c r="T122" s="14">
        <f t="shared" si="33"/>
        <v>0</v>
      </c>
      <c r="U122" s="14">
        <f t="shared" si="33"/>
        <v>0</v>
      </c>
      <c r="V122" s="14">
        <f t="shared" si="33"/>
        <v>0</v>
      </c>
      <c r="W122" s="14">
        <f t="shared" si="13"/>
        <v>0</v>
      </c>
    </row>
    <row r="123" spans="1:23" ht="12">
      <c r="A123" s="1" t="s">
        <v>128</v>
      </c>
      <c r="B123" s="8">
        <f aca="true" t="shared" si="34" ref="B123:J123">SUM(B17:B23)+SUM(B74:B80)</f>
        <v>7907</v>
      </c>
      <c r="C123" s="8">
        <f t="shared" si="34"/>
        <v>6696</v>
      </c>
      <c r="D123" s="8">
        <f t="shared" si="34"/>
        <v>9745</v>
      </c>
      <c r="E123" s="8">
        <f t="shared" si="34"/>
        <v>10371</v>
      </c>
      <c r="F123" s="8">
        <f t="shared" si="34"/>
        <v>6792</v>
      </c>
      <c r="G123" s="8">
        <f t="shared" si="34"/>
        <v>7329</v>
      </c>
      <c r="H123" s="8">
        <f t="shared" si="34"/>
        <v>10016</v>
      </c>
      <c r="I123" s="8">
        <f t="shared" si="34"/>
        <v>4528</v>
      </c>
      <c r="J123" s="8">
        <f t="shared" si="34"/>
        <v>1689</v>
      </c>
      <c r="K123" s="8">
        <f t="shared" si="11"/>
        <v>65073</v>
      </c>
      <c r="M123" s="1" t="s">
        <v>128</v>
      </c>
      <c r="N123" s="14">
        <f aca="true" t="shared" si="35" ref="N123:V123">SUM(N17:N23)+SUM(N74:N80)</f>
        <v>0</v>
      </c>
      <c r="O123" s="14">
        <f t="shared" si="35"/>
        <v>0</v>
      </c>
      <c r="P123" s="14">
        <f t="shared" si="35"/>
        <v>0</v>
      </c>
      <c r="Q123" s="14">
        <f t="shared" si="35"/>
        <v>0</v>
      </c>
      <c r="R123" s="14">
        <f t="shared" si="35"/>
        <v>0</v>
      </c>
      <c r="S123" s="14">
        <f t="shared" si="35"/>
        <v>0</v>
      </c>
      <c r="T123" s="14">
        <f t="shared" si="35"/>
        <v>0</v>
      </c>
      <c r="U123" s="14">
        <f t="shared" si="35"/>
        <v>0</v>
      </c>
      <c r="V123" s="14">
        <f t="shared" si="35"/>
        <v>0</v>
      </c>
      <c r="W123" s="14">
        <f t="shared" si="13"/>
        <v>0</v>
      </c>
    </row>
    <row r="124" spans="1:23" ht="12">
      <c r="A124" s="1" t="s">
        <v>129</v>
      </c>
      <c r="B124" s="8">
        <f aca="true" t="shared" si="36" ref="B124:J124">SUM(B24:B26)+SUM(B81:B83)</f>
        <v>231</v>
      </c>
      <c r="C124" s="8">
        <f t="shared" si="36"/>
        <v>331</v>
      </c>
      <c r="D124" s="8">
        <f t="shared" si="36"/>
        <v>2197</v>
      </c>
      <c r="E124" s="8">
        <f t="shared" si="36"/>
        <v>1450</v>
      </c>
      <c r="F124" s="8">
        <f t="shared" si="36"/>
        <v>1548</v>
      </c>
      <c r="G124" s="8">
        <f t="shared" si="36"/>
        <v>777</v>
      </c>
      <c r="H124" s="8">
        <f t="shared" si="36"/>
        <v>2108</v>
      </c>
      <c r="I124" s="8">
        <f t="shared" si="36"/>
        <v>984</v>
      </c>
      <c r="J124" s="8">
        <f t="shared" si="36"/>
        <v>476</v>
      </c>
      <c r="K124" s="8">
        <f t="shared" si="11"/>
        <v>10102</v>
      </c>
      <c r="M124" s="1" t="s">
        <v>129</v>
      </c>
      <c r="N124" s="14">
        <f aca="true" t="shared" si="37" ref="N124:V124">SUM(N24:N26)+SUM(N81:N83)</f>
        <v>0</v>
      </c>
      <c r="O124" s="14">
        <f t="shared" si="37"/>
        <v>0</v>
      </c>
      <c r="P124" s="14">
        <f t="shared" si="37"/>
        <v>0</v>
      </c>
      <c r="Q124" s="14">
        <f t="shared" si="37"/>
        <v>0</v>
      </c>
      <c r="R124" s="14">
        <f t="shared" si="37"/>
        <v>0</v>
      </c>
      <c r="S124" s="14">
        <f t="shared" si="37"/>
        <v>0</v>
      </c>
      <c r="T124" s="14">
        <f t="shared" si="37"/>
        <v>0</v>
      </c>
      <c r="U124" s="14">
        <f t="shared" si="37"/>
        <v>0</v>
      </c>
      <c r="V124" s="14">
        <f t="shared" si="37"/>
        <v>0</v>
      </c>
      <c r="W124" s="14">
        <f t="shared" si="13"/>
        <v>0</v>
      </c>
    </row>
    <row r="125" spans="1:23" ht="12">
      <c r="A125" s="1" t="s">
        <v>130</v>
      </c>
      <c r="B125" s="8">
        <f aca="true" t="shared" si="38" ref="B125:J125">B123+B124</f>
        <v>8138</v>
      </c>
      <c r="C125" s="8">
        <f t="shared" si="38"/>
        <v>7027</v>
      </c>
      <c r="D125" s="8">
        <f t="shared" si="38"/>
        <v>11942</v>
      </c>
      <c r="E125" s="8">
        <f t="shared" si="38"/>
        <v>11821</v>
      </c>
      <c r="F125" s="8">
        <f t="shared" si="38"/>
        <v>8340</v>
      </c>
      <c r="G125" s="8">
        <f t="shared" si="38"/>
        <v>8106</v>
      </c>
      <c r="H125" s="8">
        <f t="shared" si="38"/>
        <v>12124</v>
      </c>
      <c r="I125" s="8">
        <f t="shared" si="38"/>
        <v>5512</v>
      </c>
      <c r="J125" s="8">
        <f t="shared" si="38"/>
        <v>2165</v>
      </c>
      <c r="K125" s="8">
        <f t="shared" si="11"/>
        <v>75175</v>
      </c>
      <c r="M125" s="1" t="s">
        <v>130</v>
      </c>
      <c r="N125" s="14">
        <f aca="true" t="shared" si="39" ref="N125:V125">N123+N124</f>
        <v>0</v>
      </c>
      <c r="O125" s="14">
        <f t="shared" si="39"/>
        <v>0</v>
      </c>
      <c r="P125" s="14">
        <f t="shared" si="39"/>
        <v>0</v>
      </c>
      <c r="Q125" s="14">
        <f t="shared" si="39"/>
        <v>0</v>
      </c>
      <c r="R125" s="14">
        <f t="shared" si="39"/>
        <v>0</v>
      </c>
      <c r="S125" s="14">
        <f t="shared" si="39"/>
        <v>0</v>
      </c>
      <c r="T125" s="14">
        <f t="shared" si="39"/>
        <v>0</v>
      </c>
      <c r="U125" s="14">
        <f t="shared" si="39"/>
        <v>0</v>
      </c>
      <c r="V125" s="14">
        <f t="shared" si="39"/>
        <v>0</v>
      </c>
      <c r="W125" s="14">
        <f t="shared" si="13"/>
        <v>0</v>
      </c>
    </row>
    <row r="126" spans="1:23" ht="12">
      <c r="A126" s="1" t="s">
        <v>115</v>
      </c>
      <c r="B126" s="8">
        <f aca="true" t="shared" si="40" ref="B126:J126">B120+B121+B122+B125</f>
        <v>40235</v>
      </c>
      <c r="C126" s="8">
        <f t="shared" si="40"/>
        <v>42067</v>
      </c>
      <c r="D126" s="8">
        <f t="shared" si="40"/>
        <v>42834</v>
      </c>
      <c r="E126" s="8">
        <f t="shared" si="40"/>
        <v>52025</v>
      </c>
      <c r="F126" s="8">
        <f t="shared" si="40"/>
        <v>54489</v>
      </c>
      <c r="G126" s="8">
        <f t="shared" si="40"/>
        <v>43940</v>
      </c>
      <c r="H126" s="8">
        <f t="shared" si="40"/>
        <v>53530</v>
      </c>
      <c r="I126" s="8">
        <f t="shared" si="40"/>
        <v>40122</v>
      </c>
      <c r="J126" s="8">
        <f t="shared" si="40"/>
        <v>12809</v>
      </c>
      <c r="K126" s="8">
        <f t="shared" si="11"/>
        <v>382051</v>
      </c>
      <c r="M126" s="1" t="s">
        <v>115</v>
      </c>
      <c r="N126" s="14">
        <f aca="true" t="shared" si="41" ref="N126:V126">N120+N121+N122+N125</f>
        <v>1323387.9000000001</v>
      </c>
      <c r="O126" s="14">
        <f t="shared" si="41"/>
        <v>1261030.6</v>
      </c>
      <c r="P126" s="14">
        <f t="shared" si="41"/>
        <v>1119735.3</v>
      </c>
      <c r="Q126" s="14">
        <f t="shared" si="41"/>
        <v>1318895.4999999998</v>
      </c>
      <c r="R126" s="14">
        <f t="shared" si="41"/>
        <v>1618488.2</v>
      </c>
      <c r="S126" s="14">
        <f t="shared" si="41"/>
        <v>1399954.1</v>
      </c>
      <c r="T126" s="14">
        <f t="shared" si="41"/>
        <v>1388962.4000000001</v>
      </c>
      <c r="U126" s="14">
        <f t="shared" si="41"/>
        <v>1035798.2</v>
      </c>
      <c r="V126" s="14">
        <f t="shared" si="41"/>
        <v>294252.69999999995</v>
      </c>
      <c r="W126" s="14">
        <f t="shared" si="13"/>
        <v>10760504.899999999</v>
      </c>
    </row>
    <row r="127" spans="1:23" ht="12.75" thickBo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13" ht="12">
      <c r="A128" s="1" t="s">
        <v>131</v>
      </c>
      <c r="M128" s="1" t="s">
        <v>131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2006-05-03T07:29:53Z</dcterms:created>
  <dcterms:modified xsi:type="dcterms:W3CDTF">2011-09-05T07:55:23Z</dcterms:modified>
  <cp:category/>
  <cp:version/>
  <cp:contentType/>
  <cp:contentStatus/>
</cp:coreProperties>
</file>