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PROGRANA" sheetId="1" r:id="rId1"/>
  </sheets>
  <definedNames>
    <definedName name="_Fill" hidden="1">'PROGRANA'!$A$17:$A$37</definedName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<sst xmlns="http://schemas.openxmlformats.org/spreadsheetml/2006/main" count="135" uniqueCount="37">
  <si>
    <t>PRODUZIONE DI FORMAGGIO GRANA NELLE PROVINCE DELL'EMILIA-ROMAGNA. (a)</t>
  </si>
  <si>
    <t>RAPPORTI DI COMPOSIZIONE PERCENTUALE.</t>
  </si>
  <si>
    <t>-</t>
  </si>
  <si>
    <t>Parmigiano-Reggiano</t>
  </si>
  <si>
    <t xml:space="preserve">Grana padano </t>
  </si>
  <si>
    <t>Grana padano</t>
  </si>
  <si>
    <t>Bologna</t>
  </si>
  <si>
    <t>Modena</t>
  </si>
  <si>
    <t>Parma</t>
  </si>
  <si>
    <t>Reggio Emilia</t>
  </si>
  <si>
    <t>Emilia-Romagna</t>
  </si>
  <si>
    <t>Italia (b)</t>
  </si>
  <si>
    <t>Formaggio prodotto</t>
  </si>
  <si>
    <t>Numero forme</t>
  </si>
  <si>
    <t>in numero forme</t>
  </si>
  <si>
    <t>Annate</t>
  </si>
  <si>
    <t>Caseifici</t>
  </si>
  <si>
    <t>casearie</t>
  </si>
  <si>
    <t>attivi</t>
  </si>
  <si>
    <t>Pianura</t>
  </si>
  <si>
    <t>Montagna</t>
  </si>
  <si>
    <t>Totale</t>
  </si>
  <si>
    <t>Piacenza</t>
  </si>
  <si>
    <t>Italia</t>
  </si>
  <si>
    <t>(a) La somma degli addendi può non coincidere con il totale causa gli arrotondamenti effettuati.</t>
  </si>
  <si>
    <t>(b) Comprende il totale Emilia-Romagna e la provincia di Mantova.</t>
  </si>
  <si>
    <t>FILE: PROGRANA.XLS</t>
  </si>
  <si>
    <t xml:space="preserve">            Grana Padano: Consorzio per la tutela del formaggio Grana Padano.</t>
  </si>
  <si>
    <t>Fonte: Parmigiano-Reggiano (Consorzio del formaggio Parmigiano-Reggiano).</t>
  </si>
  <si>
    <t>collina</t>
  </si>
  <si>
    <t>Pianura e</t>
  </si>
  <si>
    <t>PRODUZIONE DI FORMAGGIO GRANA NELLE PROVINCE DELL'EMILIA-ROMAGNA E ITALIA (1)(a)</t>
  </si>
  <si>
    <t>(1) Una forma dim Parmigiano-Reggiano si aggira mediamente sui 38,5 kg.</t>
  </si>
  <si>
    <t>Una forma di Grana Padano DOP deve obbligatoriamente avere un peso variabile compreso tra 24 kg e 40 kg.</t>
  </si>
  <si>
    <t xml:space="preserve">Pianura e </t>
  </si>
  <si>
    <t>Caseifici attivi</t>
  </si>
  <si>
    <t>PERIODO: 1988 - 2015.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</si>
</sst>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.0_)"/>
    <numFmt numFmtId="166" formatCode="#,##0.0_);\(#,##0.0\)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fill"/>
      <protection/>
    </xf>
    <xf numFmtId="0" fontId="2" fillId="0" borderId="12" xfId="0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R52"/>
  <sheetViews>
    <sheetView tabSelected="1" zoomScalePageLayoutView="0" workbookViewId="0" topLeftCell="A1">
      <pane xSplit="1" ySplit="14" topLeftCell="B27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43" sqref="B43"/>
    </sheetView>
  </sheetViews>
  <sheetFormatPr defaultColWidth="9.625" defaultRowHeight="12.75"/>
  <cols>
    <col min="1" max="1" width="9.625" style="2" customWidth="1"/>
    <col min="2" max="2" width="10.625" style="2" customWidth="1"/>
    <col min="3" max="3" width="13.125" style="2" customWidth="1"/>
    <col min="4" max="5" width="9.625" style="2" customWidth="1"/>
    <col min="6" max="6" width="0.6171875" style="2" customWidth="1"/>
    <col min="7" max="7" width="10.625" style="2" customWidth="1"/>
    <col min="8" max="10" width="9.625" style="2" customWidth="1"/>
    <col min="11" max="11" width="0.6171875" style="2" customWidth="1"/>
    <col min="12" max="12" width="10.625" style="2" customWidth="1"/>
    <col min="13" max="14" width="9.625" style="2" customWidth="1"/>
    <col min="15" max="15" width="10.625" style="2" customWidth="1"/>
    <col min="16" max="16" width="0.6171875" style="2" customWidth="1"/>
    <col min="17" max="17" width="10.625" style="2" customWidth="1"/>
    <col min="18" max="20" width="9.625" style="2" customWidth="1"/>
    <col min="21" max="21" width="0.6171875" style="2" customWidth="1"/>
    <col min="22" max="23" width="10.625" style="2" customWidth="1"/>
    <col min="24" max="24" width="9.625" style="2" customWidth="1"/>
    <col min="25" max="25" width="10.625" style="2" customWidth="1"/>
    <col min="26" max="26" width="0.6171875" style="2" customWidth="1"/>
    <col min="27" max="28" width="10.625" style="2" customWidth="1"/>
    <col min="29" max="29" width="9.625" style="2" customWidth="1"/>
    <col min="30" max="30" width="10.625" style="2" customWidth="1"/>
    <col min="31" max="31" width="0.6171875" style="2" customWidth="1"/>
    <col min="32" max="33" width="9.625" style="2" customWidth="1"/>
    <col min="34" max="34" width="0.6171875" style="2" customWidth="1"/>
    <col min="35" max="35" width="9.625" style="2" customWidth="1"/>
    <col min="36" max="36" width="10.625" style="2" customWidth="1"/>
    <col min="37" max="38" width="9.625" style="2" customWidth="1"/>
    <col min="39" max="39" width="10.625" style="2" customWidth="1"/>
    <col min="40" max="42" width="9.625" style="2" customWidth="1"/>
    <col min="43" max="43" width="0.6171875" style="2" customWidth="1"/>
    <col min="44" max="44" width="10.625" style="2" customWidth="1"/>
    <col min="45" max="47" width="9.625" style="2" customWidth="1"/>
    <col min="48" max="48" width="0.6171875" style="2" customWidth="1"/>
    <col min="49" max="49" width="10.625" style="2" customWidth="1"/>
    <col min="50" max="52" width="9.625" style="2" customWidth="1"/>
    <col min="53" max="53" width="0.6171875" style="2" customWidth="1"/>
    <col min="54" max="54" width="10.625" style="2" customWidth="1"/>
    <col min="55" max="57" width="9.625" style="2" customWidth="1"/>
    <col min="58" max="58" width="0.6171875" style="2" customWidth="1"/>
    <col min="59" max="59" width="10.625" style="2" customWidth="1"/>
    <col min="60" max="62" width="9.625" style="2" customWidth="1"/>
    <col min="63" max="63" width="0.6171875" style="2" customWidth="1"/>
    <col min="64" max="64" width="10.625" style="2" customWidth="1"/>
    <col min="65" max="67" width="9.625" style="2" customWidth="1"/>
    <col min="68" max="68" width="0.6171875" style="2" customWidth="1"/>
    <col min="69" max="16384" width="9.625" style="2" customWidth="1"/>
  </cols>
  <sheetData>
    <row r="1" spans="1:38" ht="12">
      <c r="A1" s="1" t="s">
        <v>31</v>
      </c>
      <c r="AL1" s="1" t="s">
        <v>0</v>
      </c>
    </row>
    <row r="2" spans="1:38" ht="12">
      <c r="A2" s="3" t="s">
        <v>36</v>
      </c>
      <c r="AL2" s="4" t="str">
        <f>A2</f>
        <v>PERIODO: 1988 - 2015.</v>
      </c>
    </row>
    <row r="3" spans="1:38" ht="12.75" thickBot="1">
      <c r="A3" s="1" t="s">
        <v>26</v>
      </c>
      <c r="AK3" s="13"/>
      <c r="AL3" s="1" t="s">
        <v>1</v>
      </c>
    </row>
    <row r="4" spans="1:70" ht="12.75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13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</row>
    <row r="5" spans="2:69" ht="12">
      <c r="B5" s="1" t="s">
        <v>3</v>
      </c>
      <c r="AF5" s="1" t="s">
        <v>4</v>
      </c>
      <c r="AG5" s="1"/>
      <c r="AH5" s="1"/>
      <c r="AK5" s="13"/>
      <c r="AM5" s="1" t="s">
        <v>3</v>
      </c>
      <c r="BQ5" s="1" t="s">
        <v>5</v>
      </c>
    </row>
    <row r="6" spans="2:70" ht="12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"/>
      <c r="AF6" s="18"/>
      <c r="AG6" s="18"/>
      <c r="AH6" s="18"/>
      <c r="AI6" s="18"/>
      <c r="AJ6" s="18"/>
      <c r="AK6" s="13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9"/>
      <c r="BP6" s="1"/>
      <c r="BQ6" s="19"/>
      <c r="BR6" s="19"/>
    </row>
    <row r="7" spans="2:64" ht="12">
      <c r="B7" s="1" t="s">
        <v>6</v>
      </c>
      <c r="G7" s="1" t="s">
        <v>7</v>
      </c>
      <c r="L7" s="1" t="s">
        <v>8</v>
      </c>
      <c r="Q7" s="1" t="s">
        <v>9</v>
      </c>
      <c r="V7" s="1" t="s">
        <v>10</v>
      </c>
      <c r="AA7" s="1" t="s">
        <v>11</v>
      </c>
      <c r="AK7" s="13"/>
      <c r="AM7" s="1" t="s">
        <v>6</v>
      </c>
      <c r="AR7" s="1" t="s">
        <v>7</v>
      </c>
      <c r="AW7" s="1" t="s">
        <v>8</v>
      </c>
      <c r="BB7" s="1" t="s">
        <v>9</v>
      </c>
      <c r="BG7" s="1" t="s">
        <v>10</v>
      </c>
      <c r="BL7" s="1" t="s">
        <v>11</v>
      </c>
    </row>
    <row r="8" spans="2:68" ht="12">
      <c r="B8" s="18"/>
      <c r="C8" s="18"/>
      <c r="D8" s="18"/>
      <c r="E8" s="19"/>
      <c r="F8" s="1"/>
      <c r="G8" s="18"/>
      <c r="H8" s="18"/>
      <c r="I8" s="18"/>
      <c r="J8" s="19"/>
      <c r="K8" s="1"/>
      <c r="L8" s="18"/>
      <c r="M8" s="18"/>
      <c r="N8" s="18"/>
      <c r="O8" s="19"/>
      <c r="P8" s="1"/>
      <c r="Q8" s="18"/>
      <c r="R8" s="18"/>
      <c r="S8" s="18"/>
      <c r="T8" s="19"/>
      <c r="U8" s="1"/>
      <c r="V8" s="18"/>
      <c r="W8" s="18"/>
      <c r="X8" s="18"/>
      <c r="Y8" s="19"/>
      <c r="Z8" s="1"/>
      <c r="AA8" s="18"/>
      <c r="AB8" s="18"/>
      <c r="AC8" s="18"/>
      <c r="AD8" s="19"/>
      <c r="AE8" s="1"/>
      <c r="AF8" s="1"/>
      <c r="AG8" s="1"/>
      <c r="AH8" s="1"/>
      <c r="AK8" s="13"/>
      <c r="AM8" s="18"/>
      <c r="AN8" s="18"/>
      <c r="AO8" s="18"/>
      <c r="AP8" s="19"/>
      <c r="AQ8" s="1"/>
      <c r="AR8" s="18"/>
      <c r="AS8" s="18"/>
      <c r="AT8" s="18"/>
      <c r="AU8" s="19"/>
      <c r="AV8" s="1"/>
      <c r="AW8" s="18"/>
      <c r="AX8" s="18"/>
      <c r="AY8" s="18"/>
      <c r="AZ8" s="19"/>
      <c r="BA8" s="1"/>
      <c r="BB8" s="18"/>
      <c r="BC8" s="18"/>
      <c r="BD8" s="18"/>
      <c r="BE8" s="19"/>
      <c r="BF8" s="1"/>
      <c r="BG8" s="18"/>
      <c r="BH8" s="18"/>
      <c r="BI8" s="18"/>
      <c r="BJ8" s="19"/>
      <c r="BK8" s="1"/>
      <c r="BL8" s="18"/>
      <c r="BM8" s="18"/>
      <c r="BN8" s="18"/>
      <c r="BO8" s="19"/>
      <c r="BP8" s="1"/>
    </row>
    <row r="9" spans="37:65" ht="12">
      <c r="AK9" s="13"/>
      <c r="AN9" s="1" t="s">
        <v>12</v>
      </c>
      <c r="AS9" s="1" t="s">
        <v>12</v>
      </c>
      <c r="AX9" s="1" t="s">
        <v>12</v>
      </c>
      <c r="BC9" s="1" t="s">
        <v>12</v>
      </c>
      <c r="BH9" s="1" t="s">
        <v>12</v>
      </c>
      <c r="BM9" s="1" t="s">
        <v>12</v>
      </c>
    </row>
    <row r="10" spans="3:68" ht="12">
      <c r="C10" s="6"/>
      <c r="D10" s="6"/>
      <c r="E10" s="1"/>
      <c r="F10" s="1"/>
      <c r="H10" s="6"/>
      <c r="I10" s="6"/>
      <c r="J10" s="1"/>
      <c r="K10" s="1"/>
      <c r="M10" s="6"/>
      <c r="N10" s="6"/>
      <c r="O10" s="1"/>
      <c r="P10" s="1"/>
      <c r="R10" s="6"/>
      <c r="S10" s="6"/>
      <c r="T10" s="1"/>
      <c r="U10" s="1"/>
      <c r="W10" s="6"/>
      <c r="X10" s="6"/>
      <c r="Y10" s="1"/>
      <c r="Z10" s="1"/>
      <c r="AB10" s="6"/>
      <c r="AC10" s="6"/>
      <c r="AD10" s="1"/>
      <c r="AE10" s="1"/>
      <c r="AF10" s="1"/>
      <c r="AG10" s="1"/>
      <c r="AH10" s="1"/>
      <c r="AI10" s="1" t="s">
        <v>12</v>
      </c>
      <c r="AK10" s="13"/>
      <c r="AN10" s="18"/>
      <c r="AO10" s="18"/>
      <c r="AP10" s="18"/>
      <c r="AQ10" s="6"/>
      <c r="AS10" s="18"/>
      <c r="AT10" s="18"/>
      <c r="AU10" s="18"/>
      <c r="AV10" s="6"/>
      <c r="AX10" s="18"/>
      <c r="AY10" s="18"/>
      <c r="AZ10" s="18"/>
      <c r="BA10" s="6"/>
      <c r="BC10" s="18"/>
      <c r="BD10" s="18"/>
      <c r="BE10" s="18"/>
      <c r="BF10" s="6"/>
      <c r="BH10" s="18"/>
      <c r="BI10" s="18"/>
      <c r="BJ10" s="18"/>
      <c r="BK10" s="6"/>
      <c r="BM10" s="18"/>
      <c r="BN10" s="18"/>
      <c r="BO10" s="18"/>
      <c r="BP10" s="6"/>
    </row>
    <row r="11" spans="3:69" ht="12">
      <c r="C11" s="1" t="s">
        <v>13</v>
      </c>
      <c r="H11" s="1" t="s">
        <v>13</v>
      </c>
      <c r="M11" s="1" t="s">
        <v>13</v>
      </c>
      <c r="R11" s="1" t="s">
        <v>13</v>
      </c>
      <c r="W11" s="1" t="s">
        <v>13</v>
      </c>
      <c r="AB11" s="1" t="s">
        <v>13</v>
      </c>
      <c r="AF11" s="2" t="s">
        <v>35</v>
      </c>
      <c r="AI11" s="1" t="s">
        <v>14</v>
      </c>
      <c r="AK11" s="13"/>
      <c r="AN11" s="1" t="s">
        <v>13</v>
      </c>
      <c r="AS11" s="1" t="s">
        <v>13</v>
      </c>
      <c r="AX11" s="1" t="s">
        <v>13</v>
      </c>
      <c r="BC11" s="1" t="s">
        <v>13</v>
      </c>
      <c r="BH11" s="1" t="s">
        <v>13</v>
      </c>
      <c r="BM11" s="1" t="s">
        <v>13</v>
      </c>
      <c r="BQ11" s="1" t="s">
        <v>13</v>
      </c>
    </row>
    <row r="12" spans="1:70" ht="12">
      <c r="A12" s="1" t="s">
        <v>15</v>
      </c>
      <c r="B12" s="1" t="s">
        <v>16</v>
      </c>
      <c r="C12" s="18"/>
      <c r="D12" s="18"/>
      <c r="E12" s="19"/>
      <c r="F12" s="1"/>
      <c r="G12" s="1" t="s">
        <v>16</v>
      </c>
      <c r="H12" s="18"/>
      <c r="I12" s="18"/>
      <c r="J12" s="19"/>
      <c r="K12" s="1"/>
      <c r="L12" s="1" t="s">
        <v>16</v>
      </c>
      <c r="M12" s="18"/>
      <c r="N12" s="18"/>
      <c r="O12" s="19"/>
      <c r="P12" s="1"/>
      <c r="Q12" s="1" t="s">
        <v>16</v>
      </c>
      <c r="R12" s="18"/>
      <c r="S12" s="18"/>
      <c r="T12" s="19"/>
      <c r="U12" s="1"/>
      <c r="V12" s="1" t="s">
        <v>16</v>
      </c>
      <c r="W12" s="18"/>
      <c r="X12" s="18"/>
      <c r="Y12" s="19"/>
      <c r="Z12" s="1"/>
      <c r="AA12" s="1" t="s">
        <v>16</v>
      </c>
      <c r="AB12" s="18"/>
      <c r="AC12" s="18"/>
      <c r="AD12" s="19"/>
      <c r="AE12" s="1"/>
      <c r="AF12" s="18"/>
      <c r="AG12" s="19"/>
      <c r="AH12" s="1"/>
      <c r="AI12" s="18"/>
      <c r="AJ12" s="19"/>
      <c r="AK12" s="13"/>
      <c r="AL12" s="1" t="s">
        <v>15</v>
      </c>
      <c r="AM12" s="1" t="s">
        <v>16</v>
      </c>
      <c r="AN12" s="18"/>
      <c r="AO12" s="18"/>
      <c r="AP12" s="19"/>
      <c r="AQ12" s="1"/>
      <c r="AR12" s="1" t="s">
        <v>16</v>
      </c>
      <c r="AS12" s="18"/>
      <c r="AT12" s="18"/>
      <c r="AU12" s="19"/>
      <c r="AV12" s="1"/>
      <c r="AW12" s="1" t="s">
        <v>16</v>
      </c>
      <c r="AX12" s="18"/>
      <c r="AY12" s="18"/>
      <c r="AZ12" s="19"/>
      <c r="BA12" s="1"/>
      <c r="BB12" s="1" t="s">
        <v>16</v>
      </c>
      <c r="BC12" s="18"/>
      <c r="BD12" s="18"/>
      <c r="BE12" s="19"/>
      <c r="BF12" s="1"/>
      <c r="BG12" s="1" t="s">
        <v>16</v>
      </c>
      <c r="BH12" s="18"/>
      <c r="BI12" s="18"/>
      <c r="BJ12" s="19"/>
      <c r="BK12" s="1"/>
      <c r="BL12" s="1" t="s">
        <v>16</v>
      </c>
      <c r="BM12" s="18"/>
      <c r="BN12" s="18"/>
      <c r="BO12" s="19"/>
      <c r="BP12" s="1"/>
      <c r="BQ12" s="18"/>
      <c r="BR12" s="19"/>
    </row>
    <row r="13" spans="1:70" ht="12">
      <c r="A13" s="1" t="s">
        <v>17</v>
      </c>
      <c r="B13" s="1" t="s">
        <v>18</v>
      </c>
      <c r="C13" s="1" t="s">
        <v>34</v>
      </c>
      <c r="D13" s="1" t="s">
        <v>20</v>
      </c>
      <c r="E13" s="1" t="s">
        <v>21</v>
      </c>
      <c r="F13" s="1"/>
      <c r="G13" s="1" t="s">
        <v>18</v>
      </c>
      <c r="H13" s="1" t="s">
        <v>30</v>
      </c>
      <c r="I13" s="1" t="s">
        <v>20</v>
      </c>
      <c r="J13" s="1" t="s">
        <v>21</v>
      </c>
      <c r="K13" s="1"/>
      <c r="L13" s="1" t="s">
        <v>18</v>
      </c>
      <c r="M13" s="1" t="s">
        <v>30</v>
      </c>
      <c r="N13" s="1" t="s">
        <v>20</v>
      </c>
      <c r="O13" s="1" t="s">
        <v>21</v>
      </c>
      <c r="P13" s="1"/>
      <c r="Q13" s="1" t="s">
        <v>18</v>
      </c>
      <c r="R13" s="1" t="s">
        <v>30</v>
      </c>
      <c r="S13" s="1" t="s">
        <v>20</v>
      </c>
      <c r="T13" s="1" t="s">
        <v>21</v>
      </c>
      <c r="U13" s="1"/>
      <c r="V13" s="1" t="s">
        <v>18</v>
      </c>
      <c r="W13" s="1" t="s">
        <v>30</v>
      </c>
      <c r="X13" s="1" t="s">
        <v>20</v>
      </c>
      <c r="Y13" s="1" t="s">
        <v>21</v>
      </c>
      <c r="Z13" s="1"/>
      <c r="AA13" s="1" t="s">
        <v>18</v>
      </c>
      <c r="AB13" s="1" t="s">
        <v>30</v>
      </c>
      <c r="AC13" s="1" t="s">
        <v>20</v>
      </c>
      <c r="AD13" s="1" t="s">
        <v>21</v>
      </c>
      <c r="AE13" s="1"/>
      <c r="AF13" s="1" t="s">
        <v>22</v>
      </c>
      <c r="AG13" s="1" t="s">
        <v>23</v>
      </c>
      <c r="AH13" s="1"/>
      <c r="AI13" s="1" t="s">
        <v>22</v>
      </c>
      <c r="AJ13" s="1" t="s">
        <v>23</v>
      </c>
      <c r="AK13" s="13"/>
      <c r="AL13" s="1" t="s">
        <v>17</v>
      </c>
      <c r="AM13" s="1" t="s">
        <v>18</v>
      </c>
      <c r="AN13" s="1" t="s">
        <v>19</v>
      </c>
      <c r="AO13" s="1" t="s">
        <v>20</v>
      </c>
      <c r="AP13" s="1" t="s">
        <v>21</v>
      </c>
      <c r="AQ13" s="1"/>
      <c r="AR13" s="1" t="s">
        <v>18</v>
      </c>
      <c r="AS13" s="1" t="s">
        <v>19</v>
      </c>
      <c r="AT13" s="1" t="s">
        <v>20</v>
      </c>
      <c r="AU13" s="1" t="s">
        <v>21</v>
      </c>
      <c r="AV13" s="1"/>
      <c r="AW13" s="1" t="s">
        <v>18</v>
      </c>
      <c r="AX13" s="1" t="s">
        <v>19</v>
      </c>
      <c r="AY13" s="1" t="s">
        <v>20</v>
      </c>
      <c r="AZ13" s="1" t="s">
        <v>21</v>
      </c>
      <c r="BA13" s="1"/>
      <c r="BB13" s="1" t="s">
        <v>18</v>
      </c>
      <c r="BC13" s="1" t="s">
        <v>19</v>
      </c>
      <c r="BD13" s="1" t="s">
        <v>20</v>
      </c>
      <c r="BE13" s="1" t="s">
        <v>21</v>
      </c>
      <c r="BF13" s="1"/>
      <c r="BG13" s="1" t="s">
        <v>18</v>
      </c>
      <c r="BH13" s="1" t="s">
        <v>19</v>
      </c>
      <c r="BI13" s="1" t="s">
        <v>20</v>
      </c>
      <c r="BJ13" s="1" t="s">
        <v>21</v>
      </c>
      <c r="BK13" s="1"/>
      <c r="BL13" s="1" t="s">
        <v>18</v>
      </c>
      <c r="BM13" s="1" t="s">
        <v>19</v>
      </c>
      <c r="BN13" s="1" t="s">
        <v>20</v>
      </c>
      <c r="BO13" s="1" t="s">
        <v>21</v>
      </c>
      <c r="BP13" s="1"/>
      <c r="BQ13" s="1" t="s">
        <v>22</v>
      </c>
      <c r="BR13" s="1" t="s">
        <v>23</v>
      </c>
    </row>
    <row r="14" spans="1:70" ht="12.75" thickBot="1">
      <c r="A14" s="7"/>
      <c r="B14" s="7"/>
      <c r="C14" s="17" t="s">
        <v>29</v>
      </c>
      <c r="D14" s="7"/>
      <c r="E14" s="7"/>
      <c r="F14" s="7"/>
      <c r="G14" s="7"/>
      <c r="H14" s="17" t="s">
        <v>29</v>
      </c>
      <c r="I14" s="7"/>
      <c r="J14" s="7"/>
      <c r="K14" s="7"/>
      <c r="L14" s="7"/>
      <c r="M14" s="17" t="s">
        <v>29</v>
      </c>
      <c r="N14" s="7"/>
      <c r="O14" s="7"/>
      <c r="P14" s="7"/>
      <c r="Q14" s="7"/>
      <c r="R14" s="17" t="s">
        <v>29</v>
      </c>
      <c r="S14" s="7"/>
      <c r="T14" s="7"/>
      <c r="U14" s="7"/>
      <c r="V14" s="7"/>
      <c r="W14" s="17" t="s">
        <v>29</v>
      </c>
      <c r="X14" s="7"/>
      <c r="Y14" s="7"/>
      <c r="Z14" s="7"/>
      <c r="AA14" s="7"/>
      <c r="AB14" s="17" t="s">
        <v>29</v>
      </c>
      <c r="AC14" s="7"/>
      <c r="AD14" s="7"/>
      <c r="AE14" s="7"/>
      <c r="AF14" s="7"/>
      <c r="AG14" s="7"/>
      <c r="AH14" s="7"/>
      <c r="AI14" s="7"/>
      <c r="AJ14" s="7"/>
      <c r="AK14" s="13"/>
      <c r="AL14" s="7"/>
      <c r="AM14" s="7"/>
      <c r="AN14" s="17" t="s">
        <v>29</v>
      </c>
      <c r="AO14" s="7"/>
      <c r="AP14" s="7"/>
      <c r="AQ14" s="7"/>
      <c r="AR14" s="7"/>
      <c r="AS14" s="17" t="s">
        <v>29</v>
      </c>
      <c r="AT14" s="7"/>
      <c r="AU14" s="7"/>
      <c r="AV14" s="7"/>
      <c r="AW14" s="7"/>
      <c r="AX14" s="17" t="s">
        <v>29</v>
      </c>
      <c r="AY14" s="7"/>
      <c r="AZ14" s="7"/>
      <c r="BA14" s="7"/>
      <c r="BB14" s="7"/>
      <c r="BC14" s="17" t="s">
        <v>29</v>
      </c>
      <c r="BD14" s="7"/>
      <c r="BE14" s="7"/>
      <c r="BF14" s="7"/>
      <c r="BG14" s="7"/>
      <c r="BH14" s="17" t="s">
        <v>29</v>
      </c>
      <c r="BI14" s="7"/>
      <c r="BJ14" s="7"/>
      <c r="BK14" s="7"/>
      <c r="BL14" s="7"/>
      <c r="BM14" s="17" t="s">
        <v>29</v>
      </c>
      <c r="BN14" s="7"/>
      <c r="BO14" s="7"/>
      <c r="BP14" s="7"/>
      <c r="BQ14" s="17"/>
      <c r="BR14" s="7"/>
    </row>
    <row r="15" spans="1:70" ht="12">
      <c r="A15" s="8">
        <v>1988</v>
      </c>
      <c r="B15" s="9">
        <v>23</v>
      </c>
      <c r="C15" s="9">
        <v>30558</v>
      </c>
      <c r="D15" s="9">
        <v>23782</v>
      </c>
      <c r="E15" s="10">
        <f aca="true" t="shared" si="0" ref="E15:E37">C15+D15</f>
        <v>54340</v>
      </c>
      <c r="F15" s="10"/>
      <c r="G15" s="9">
        <v>234</v>
      </c>
      <c r="H15" s="9">
        <v>344075</v>
      </c>
      <c r="I15" s="9">
        <v>183125</v>
      </c>
      <c r="J15" s="10">
        <f aca="true" t="shared" si="1" ref="J15:J37">H15+I15</f>
        <v>527200</v>
      </c>
      <c r="K15" s="10"/>
      <c r="L15" s="9">
        <v>291</v>
      </c>
      <c r="M15" s="9">
        <v>706319</v>
      </c>
      <c r="N15" s="9">
        <v>170946</v>
      </c>
      <c r="O15" s="10">
        <f aca="true" t="shared" si="2" ref="O15:O37">M15+N15</f>
        <v>877265</v>
      </c>
      <c r="P15" s="10"/>
      <c r="Q15" s="9">
        <v>278</v>
      </c>
      <c r="R15" s="9">
        <v>669892</v>
      </c>
      <c r="S15" s="9">
        <v>175493</v>
      </c>
      <c r="T15" s="10">
        <f aca="true" t="shared" si="3" ref="T15:T37">R15+S15</f>
        <v>845385</v>
      </c>
      <c r="U15" s="10"/>
      <c r="V15" s="10">
        <f aca="true" t="shared" si="4" ref="V15:V42">B15+G15+L15+Q15</f>
        <v>826</v>
      </c>
      <c r="W15" s="10">
        <f aca="true" t="shared" si="5" ref="W15:W42">C15+H15+M15+R15</f>
        <v>1750844</v>
      </c>
      <c r="X15" s="10">
        <f aca="true" t="shared" si="6" ref="X15:X42">D15+I15+N15+S15</f>
        <v>553346</v>
      </c>
      <c r="Y15" s="10">
        <f aca="true" t="shared" si="7" ref="Y15:Y42">E15+J15+O15+T15</f>
        <v>2304190</v>
      </c>
      <c r="Z15" s="10"/>
      <c r="AA15" s="9">
        <v>907</v>
      </c>
      <c r="AB15" s="9">
        <v>2095842</v>
      </c>
      <c r="AC15" s="9">
        <v>553346</v>
      </c>
      <c r="AD15" s="10">
        <f aca="true" t="shared" si="8" ref="AD15:AD37">AB15+AC15</f>
        <v>2649188</v>
      </c>
      <c r="AE15" s="10"/>
      <c r="AF15" s="9">
        <v>45</v>
      </c>
      <c r="AG15" s="9">
        <v>264</v>
      </c>
      <c r="AH15" s="10"/>
      <c r="AI15" s="9">
        <v>304473</v>
      </c>
      <c r="AJ15" s="9">
        <v>2783530</v>
      </c>
      <c r="AK15" s="13"/>
      <c r="AL15" s="8">
        <v>1988</v>
      </c>
      <c r="AM15" s="11">
        <f aca="true" t="shared" si="9" ref="AM15:AM42">B15*100/$AA15</f>
        <v>2.535832414553473</v>
      </c>
      <c r="AN15" s="11">
        <f aca="true" t="shared" si="10" ref="AN15:AN42">C15*100/$AB15</f>
        <v>1.4580297560598556</v>
      </c>
      <c r="AO15" s="11">
        <f aca="true" t="shared" si="11" ref="AO15:AO42">D15*100/$AC15</f>
        <v>4.297853422632494</v>
      </c>
      <c r="AP15" s="11">
        <f aca="true" t="shared" si="12" ref="AP15:AP42">E15*100/$AD15</f>
        <v>2.051194554708839</v>
      </c>
      <c r="AQ15" s="11"/>
      <c r="AR15" s="11">
        <f aca="true" t="shared" si="13" ref="AR15:AR42">G15*100/$AA15</f>
        <v>25.79933847850055</v>
      </c>
      <c r="AS15" s="11">
        <f aca="true" t="shared" si="14" ref="AS15:AS42">H15*100/$AB15</f>
        <v>16.41702952798923</v>
      </c>
      <c r="AT15" s="11">
        <f aca="true" t="shared" si="15" ref="AT15:AT42">I15*100/$AC15</f>
        <v>33.094121941786874</v>
      </c>
      <c r="AU15" s="11">
        <f aca="true" t="shared" si="16" ref="AU15:AU42">J15*100/$AD15</f>
        <v>19.900437417050053</v>
      </c>
      <c r="AV15" s="11"/>
      <c r="AW15" s="11">
        <f aca="true" t="shared" si="17" ref="AW15:AW42">L15*100/$AA15</f>
        <v>32.08379272326351</v>
      </c>
      <c r="AX15" s="11">
        <f aca="true" t="shared" si="18" ref="AX15:AX42">M15*100/$AB15</f>
        <v>33.70096600793381</v>
      </c>
      <c r="AY15" s="11">
        <f aca="true" t="shared" si="19" ref="AY15:AY42">N15*100/$AC15</f>
        <v>30.893148229136923</v>
      </c>
      <c r="AZ15" s="11">
        <f aca="true" t="shared" si="20" ref="AZ15:AZ42">O15*100/$AD15</f>
        <v>33.11448640111612</v>
      </c>
      <c r="BA15" s="11"/>
      <c r="BB15" s="11">
        <f aca="true" t="shared" si="21" ref="BB15:BB42">Q15*100/$AA15</f>
        <v>30.650496141124588</v>
      </c>
      <c r="BC15" s="11">
        <f aca="true" t="shared" si="22" ref="BC15:BC42">R15*100/$AB15</f>
        <v>31.96290560070845</v>
      </c>
      <c r="BD15" s="11">
        <f aca="true" t="shared" si="23" ref="BD15:BD42">S15*100/$AC15</f>
        <v>31.714876406443707</v>
      </c>
      <c r="BE15" s="11">
        <f aca="true" t="shared" si="24" ref="BE15:BE42">T15*100/$AD15</f>
        <v>31.911098797065364</v>
      </c>
      <c r="BF15" s="11"/>
      <c r="BG15" s="11">
        <f aca="true" t="shared" si="25" ref="BG15:BG42">V15*100/$AA15</f>
        <v>91.06945975744212</v>
      </c>
      <c r="BH15" s="11">
        <f aca="true" t="shared" si="26" ref="BH15:BH42">W15*100/$AB15</f>
        <v>83.53893089269134</v>
      </c>
      <c r="BI15" s="11">
        <f aca="true" t="shared" si="27" ref="BI15:BI42">X15*100/$AC15</f>
        <v>100</v>
      </c>
      <c r="BJ15" s="11">
        <f aca="true" t="shared" si="28" ref="BJ15:BJ42">Y15*100/$AD15</f>
        <v>86.97721716994037</v>
      </c>
      <c r="BK15" s="11"/>
      <c r="BL15" s="11">
        <f aca="true" t="shared" si="29" ref="BL15:BL37">AA15*100/$AA15</f>
        <v>100</v>
      </c>
      <c r="BM15" s="11">
        <f aca="true" t="shared" si="30" ref="BM15:BM37">AB15*100/$AB15</f>
        <v>100</v>
      </c>
      <c r="BN15" s="11">
        <f aca="true" t="shared" si="31" ref="BN15:BN37">AC15*100/$AC15</f>
        <v>100</v>
      </c>
      <c r="BO15" s="11">
        <f aca="true" t="shared" si="32" ref="BO15:BO37">AD15*100/$AD15</f>
        <v>100</v>
      </c>
      <c r="BP15" s="11"/>
      <c r="BQ15" s="12" t="s">
        <v>2</v>
      </c>
      <c r="BR15" s="12" t="s">
        <v>2</v>
      </c>
    </row>
    <row r="16" spans="1:70" ht="12">
      <c r="A16" s="8">
        <v>1989</v>
      </c>
      <c r="B16" s="9">
        <v>23</v>
      </c>
      <c r="C16" s="9">
        <v>34222</v>
      </c>
      <c r="D16" s="9">
        <v>24379</v>
      </c>
      <c r="E16" s="10">
        <f t="shared" si="0"/>
        <v>58601</v>
      </c>
      <c r="F16" s="10"/>
      <c r="G16" s="9">
        <v>225</v>
      </c>
      <c r="H16" s="9">
        <v>361118</v>
      </c>
      <c r="I16" s="9">
        <v>195936</v>
      </c>
      <c r="J16" s="10">
        <f t="shared" si="1"/>
        <v>557054</v>
      </c>
      <c r="K16" s="10"/>
      <c r="L16" s="9">
        <v>286</v>
      </c>
      <c r="M16" s="9">
        <v>757363</v>
      </c>
      <c r="N16" s="9">
        <v>169829</v>
      </c>
      <c r="O16" s="10">
        <f t="shared" si="2"/>
        <v>927192</v>
      </c>
      <c r="P16" s="10"/>
      <c r="Q16" s="9">
        <v>267</v>
      </c>
      <c r="R16" s="9">
        <v>710304</v>
      </c>
      <c r="S16" s="9">
        <v>186491</v>
      </c>
      <c r="T16" s="10">
        <f t="shared" si="3"/>
        <v>896795</v>
      </c>
      <c r="U16" s="10"/>
      <c r="V16" s="10">
        <f t="shared" si="4"/>
        <v>801</v>
      </c>
      <c r="W16" s="10">
        <f t="shared" si="5"/>
        <v>1863007</v>
      </c>
      <c r="X16" s="10">
        <f t="shared" si="6"/>
        <v>576635</v>
      </c>
      <c r="Y16" s="10">
        <f t="shared" si="7"/>
        <v>2439642</v>
      </c>
      <c r="Z16" s="10"/>
      <c r="AA16" s="9">
        <v>881</v>
      </c>
      <c r="AB16" s="9">
        <v>2219946</v>
      </c>
      <c r="AC16" s="9">
        <v>576635</v>
      </c>
      <c r="AD16" s="10">
        <f t="shared" si="8"/>
        <v>2796581</v>
      </c>
      <c r="AE16" s="10"/>
      <c r="AF16" s="9">
        <v>44</v>
      </c>
      <c r="AG16" s="9">
        <v>263</v>
      </c>
      <c r="AH16" s="10"/>
      <c r="AI16" s="9">
        <v>332872</v>
      </c>
      <c r="AJ16" s="9">
        <v>2878028</v>
      </c>
      <c r="AK16" s="13"/>
      <c r="AL16" s="8">
        <v>1989</v>
      </c>
      <c r="AM16" s="11">
        <f t="shared" si="9"/>
        <v>2.6106696935300793</v>
      </c>
      <c r="AN16" s="11">
        <f t="shared" si="10"/>
        <v>1.5415690291565651</v>
      </c>
      <c r="AO16" s="11">
        <f t="shared" si="11"/>
        <v>4.227804417005558</v>
      </c>
      <c r="AP16" s="11">
        <f t="shared" si="12"/>
        <v>2.0954515531643816</v>
      </c>
      <c r="AQ16" s="11"/>
      <c r="AR16" s="11">
        <f t="shared" si="13"/>
        <v>25.53916004540295</v>
      </c>
      <c r="AS16" s="11">
        <f t="shared" si="14"/>
        <v>16.266972259685595</v>
      </c>
      <c r="AT16" s="11">
        <f t="shared" si="15"/>
        <v>33.9792069506707</v>
      </c>
      <c r="AU16" s="11">
        <f t="shared" si="16"/>
        <v>19.919108368396984</v>
      </c>
      <c r="AV16" s="11"/>
      <c r="AW16" s="11">
        <f t="shared" si="17"/>
        <v>32.46311010215664</v>
      </c>
      <c r="AX16" s="11">
        <f t="shared" si="18"/>
        <v>34.11628030591735</v>
      </c>
      <c r="AY16" s="11">
        <f t="shared" si="19"/>
        <v>29.45173289862738</v>
      </c>
      <c r="AZ16" s="11">
        <f t="shared" si="20"/>
        <v>33.15448399313304</v>
      </c>
      <c r="BA16" s="11"/>
      <c r="BB16" s="11">
        <f t="shared" si="21"/>
        <v>30.306469920544835</v>
      </c>
      <c r="BC16" s="11">
        <f t="shared" si="22"/>
        <v>31.996453967799216</v>
      </c>
      <c r="BD16" s="11">
        <f t="shared" si="23"/>
        <v>32.34125573369636</v>
      </c>
      <c r="BE16" s="11">
        <f t="shared" si="24"/>
        <v>32.067549625775186</v>
      </c>
      <c r="BF16" s="11"/>
      <c r="BG16" s="11">
        <f t="shared" si="25"/>
        <v>90.91940976163451</v>
      </c>
      <c r="BH16" s="11">
        <f t="shared" si="26"/>
        <v>83.92127556255873</v>
      </c>
      <c r="BI16" s="11">
        <f t="shared" si="27"/>
        <v>100</v>
      </c>
      <c r="BJ16" s="11">
        <f t="shared" si="28"/>
        <v>87.2365935404696</v>
      </c>
      <c r="BK16" s="11"/>
      <c r="BL16" s="11">
        <f t="shared" si="29"/>
        <v>100</v>
      </c>
      <c r="BM16" s="11">
        <f t="shared" si="30"/>
        <v>100</v>
      </c>
      <c r="BN16" s="11">
        <f t="shared" si="31"/>
        <v>100</v>
      </c>
      <c r="BO16" s="11">
        <f t="shared" si="32"/>
        <v>100</v>
      </c>
      <c r="BP16" s="11"/>
      <c r="BQ16" s="12" t="s">
        <v>2</v>
      </c>
      <c r="BR16" s="12" t="s">
        <v>2</v>
      </c>
    </row>
    <row r="17" spans="1:70" ht="12">
      <c r="A17" s="8">
        <v>1990</v>
      </c>
      <c r="B17" s="9">
        <v>23</v>
      </c>
      <c r="C17" s="9">
        <v>35665</v>
      </c>
      <c r="D17" s="9">
        <v>26010</v>
      </c>
      <c r="E17" s="10">
        <f t="shared" si="0"/>
        <v>61675</v>
      </c>
      <c r="F17" s="10"/>
      <c r="G17" s="9">
        <v>222</v>
      </c>
      <c r="H17" s="9">
        <v>379574</v>
      </c>
      <c r="I17" s="9">
        <v>205745</v>
      </c>
      <c r="J17" s="10">
        <f t="shared" si="1"/>
        <v>585319</v>
      </c>
      <c r="K17" s="10"/>
      <c r="L17" s="9">
        <v>282</v>
      </c>
      <c r="M17" s="9">
        <v>775554</v>
      </c>
      <c r="N17" s="9">
        <v>182819</v>
      </c>
      <c r="O17" s="10">
        <f t="shared" si="2"/>
        <v>958373</v>
      </c>
      <c r="P17" s="10"/>
      <c r="Q17" s="9">
        <v>259</v>
      </c>
      <c r="R17" s="9">
        <v>751748</v>
      </c>
      <c r="S17" s="9">
        <v>197348</v>
      </c>
      <c r="T17" s="10">
        <f t="shared" si="3"/>
        <v>949096</v>
      </c>
      <c r="U17" s="10"/>
      <c r="V17" s="10">
        <f t="shared" si="4"/>
        <v>786</v>
      </c>
      <c r="W17" s="10">
        <f t="shared" si="5"/>
        <v>1942541</v>
      </c>
      <c r="X17" s="10">
        <f t="shared" si="6"/>
        <v>611922</v>
      </c>
      <c r="Y17" s="10">
        <f t="shared" si="7"/>
        <v>2554463</v>
      </c>
      <c r="Z17" s="10"/>
      <c r="AA17" s="9">
        <v>861</v>
      </c>
      <c r="AB17" s="9">
        <v>2309393</v>
      </c>
      <c r="AC17" s="9">
        <v>611922</v>
      </c>
      <c r="AD17" s="10">
        <f t="shared" si="8"/>
        <v>2921315</v>
      </c>
      <c r="AE17" s="10"/>
      <c r="AF17" s="9">
        <v>43</v>
      </c>
      <c r="AG17" s="9">
        <v>263</v>
      </c>
      <c r="AH17" s="10"/>
      <c r="AI17" s="9">
        <v>345877</v>
      </c>
      <c r="AJ17" s="9">
        <v>2926254</v>
      </c>
      <c r="AK17" s="13"/>
      <c r="AL17" s="8">
        <v>1990</v>
      </c>
      <c r="AM17" s="11">
        <f t="shared" si="9"/>
        <v>2.671312427409988</v>
      </c>
      <c r="AN17" s="11">
        <f t="shared" si="10"/>
        <v>1.5443452023973399</v>
      </c>
      <c r="AO17" s="11">
        <f t="shared" si="11"/>
        <v>4.250541735711415</v>
      </c>
      <c r="AP17" s="11">
        <f t="shared" si="12"/>
        <v>2.111206768184876</v>
      </c>
      <c r="AQ17" s="11"/>
      <c r="AR17" s="11">
        <f t="shared" si="13"/>
        <v>25.78397212543554</v>
      </c>
      <c r="AS17" s="11">
        <f t="shared" si="14"/>
        <v>16.43609381339599</v>
      </c>
      <c r="AT17" s="11">
        <f t="shared" si="15"/>
        <v>33.622749304649936</v>
      </c>
      <c r="AU17" s="11">
        <f t="shared" si="16"/>
        <v>20.036148104535116</v>
      </c>
      <c r="AV17" s="11"/>
      <c r="AW17" s="11">
        <f t="shared" si="17"/>
        <v>32.75261324041812</v>
      </c>
      <c r="AX17" s="11">
        <f t="shared" si="18"/>
        <v>33.582590750036914</v>
      </c>
      <c r="AY17" s="11">
        <f t="shared" si="19"/>
        <v>29.876193371050558</v>
      </c>
      <c r="AZ17" s="11">
        <f t="shared" si="20"/>
        <v>32.8062191170757</v>
      </c>
      <c r="BA17" s="11"/>
      <c r="BB17" s="11">
        <f t="shared" si="21"/>
        <v>30.08130081300813</v>
      </c>
      <c r="BC17" s="11">
        <f t="shared" si="22"/>
        <v>32.55175710673757</v>
      </c>
      <c r="BD17" s="11">
        <f t="shared" si="23"/>
        <v>32.25051558858809</v>
      </c>
      <c r="BE17" s="11">
        <f t="shared" si="24"/>
        <v>32.48865664948833</v>
      </c>
      <c r="BF17" s="11"/>
      <c r="BG17" s="11">
        <f t="shared" si="25"/>
        <v>91.28919860627178</v>
      </c>
      <c r="BH17" s="11">
        <f t="shared" si="26"/>
        <v>84.11478687256782</v>
      </c>
      <c r="BI17" s="11">
        <f t="shared" si="27"/>
        <v>100</v>
      </c>
      <c r="BJ17" s="11">
        <f t="shared" si="28"/>
        <v>87.44223063928402</v>
      </c>
      <c r="BK17" s="11"/>
      <c r="BL17" s="11">
        <f t="shared" si="29"/>
        <v>100</v>
      </c>
      <c r="BM17" s="11">
        <f t="shared" si="30"/>
        <v>100</v>
      </c>
      <c r="BN17" s="11">
        <f t="shared" si="31"/>
        <v>100</v>
      </c>
      <c r="BO17" s="11">
        <f t="shared" si="32"/>
        <v>100</v>
      </c>
      <c r="BP17" s="11"/>
      <c r="BQ17" s="11">
        <f aca="true" t="shared" si="33" ref="BQ17:BQ37">AI17*100/$AJ17</f>
        <v>11.819787345869498</v>
      </c>
      <c r="BR17" s="11">
        <f aca="true" t="shared" si="34" ref="BR17:BR37">AJ17*100/$AJ17</f>
        <v>100</v>
      </c>
    </row>
    <row r="18" spans="1:70" ht="12">
      <c r="A18" s="8">
        <v>1991</v>
      </c>
      <c r="B18" s="9">
        <v>20</v>
      </c>
      <c r="C18" s="9">
        <v>33036</v>
      </c>
      <c r="D18" s="9">
        <v>27196</v>
      </c>
      <c r="E18" s="10">
        <f t="shared" si="0"/>
        <v>60232</v>
      </c>
      <c r="F18" s="10"/>
      <c r="G18" s="9">
        <v>212</v>
      </c>
      <c r="H18" s="9">
        <v>354405</v>
      </c>
      <c r="I18" s="9">
        <v>204968</v>
      </c>
      <c r="J18" s="10">
        <f t="shared" si="1"/>
        <v>559373</v>
      </c>
      <c r="K18" s="10"/>
      <c r="L18" s="9">
        <v>278</v>
      </c>
      <c r="M18" s="9">
        <v>761717</v>
      </c>
      <c r="N18" s="9">
        <v>180330</v>
      </c>
      <c r="O18" s="10">
        <f t="shared" si="2"/>
        <v>942047</v>
      </c>
      <c r="P18" s="10"/>
      <c r="Q18" s="9">
        <v>253</v>
      </c>
      <c r="R18" s="9">
        <v>729500</v>
      </c>
      <c r="S18" s="9">
        <v>196503</v>
      </c>
      <c r="T18" s="10">
        <f t="shared" si="3"/>
        <v>926003</v>
      </c>
      <c r="U18" s="10"/>
      <c r="V18" s="10">
        <f t="shared" si="4"/>
        <v>763</v>
      </c>
      <c r="W18" s="10">
        <f t="shared" si="5"/>
        <v>1878658</v>
      </c>
      <c r="X18" s="10">
        <f t="shared" si="6"/>
        <v>608997</v>
      </c>
      <c r="Y18" s="10">
        <f t="shared" si="7"/>
        <v>2487655</v>
      </c>
      <c r="Z18" s="10"/>
      <c r="AA18" s="9">
        <v>837</v>
      </c>
      <c r="AB18" s="9">
        <v>2227745</v>
      </c>
      <c r="AC18" s="9">
        <v>608997</v>
      </c>
      <c r="AD18" s="10">
        <f t="shared" si="8"/>
        <v>2836742</v>
      </c>
      <c r="AE18" s="10"/>
      <c r="AF18" s="9">
        <v>42</v>
      </c>
      <c r="AG18" s="9">
        <v>255</v>
      </c>
      <c r="AH18" s="10"/>
      <c r="AI18" s="9">
        <v>334036</v>
      </c>
      <c r="AJ18" s="9">
        <v>2793846</v>
      </c>
      <c r="AK18" s="13"/>
      <c r="AL18" s="8">
        <v>1991</v>
      </c>
      <c r="AM18" s="11">
        <f t="shared" si="9"/>
        <v>2.3894862604540026</v>
      </c>
      <c r="AN18" s="11">
        <f t="shared" si="10"/>
        <v>1.4829345369420648</v>
      </c>
      <c r="AO18" s="11">
        <f t="shared" si="11"/>
        <v>4.465703443530921</v>
      </c>
      <c r="AP18" s="11">
        <f t="shared" si="12"/>
        <v>2.123280862341376</v>
      </c>
      <c r="AQ18" s="11"/>
      <c r="AR18" s="11">
        <f t="shared" si="13"/>
        <v>25.328554360812426</v>
      </c>
      <c r="AS18" s="11">
        <f t="shared" si="14"/>
        <v>15.908687933313733</v>
      </c>
      <c r="AT18" s="11">
        <f t="shared" si="15"/>
        <v>33.65665183900742</v>
      </c>
      <c r="AU18" s="11">
        <f t="shared" si="16"/>
        <v>19.718853529859253</v>
      </c>
      <c r="AV18" s="11"/>
      <c r="AW18" s="11">
        <f t="shared" si="17"/>
        <v>33.213859020310636</v>
      </c>
      <c r="AX18" s="11">
        <f t="shared" si="18"/>
        <v>34.19228861472027</v>
      </c>
      <c r="AY18" s="11">
        <f t="shared" si="19"/>
        <v>29.61098330533648</v>
      </c>
      <c r="AZ18" s="11">
        <f t="shared" si="20"/>
        <v>33.208765548647</v>
      </c>
      <c r="BA18" s="11"/>
      <c r="BB18" s="11">
        <f t="shared" si="21"/>
        <v>30.22700119474313</v>
      </c>
      <c r="BC18" s="11">
        <f t="shared" si="22"/>
        <v>32.74611771095884</v>
      </c>
      <c r="BD18" s="11">
        <f t="shared" si="23"/>
        <v>32.26666141212518</v>
      </c>
      <c r="BE18" s="11">
        <f t="shared" si="24"/>
        <v>32.643187149201445</v>
      </c>
      <c r="BF18" s="11"/>
      <c r="BG18" s="11">
        <f t="shared" si="25"/>
        <v>91.15890083632019</v>
      </c>
      <c r="BH18" s="11">
        <f t="shared" si="26"/>
        <v>84.33002879593491</v>
      </c>
      <c r="BI18" s="11">
        <f t="shared" si="27"/>
        <v>100</v>
      </c>
      <c r="BJ18" s="11">
        <f t="shared" si="28"/>
        <v>87.69408709004908</v>
      </c>
      <c r="BK18" s="11"/>
      <c r="BL18" s="11">
        <f t="shared" si="29"/>
        <v>100</v>
      </c>
      <c r="BM18" s="11">
        <f t="shared" si="30"/>
        <v>100</v>
      </c>
      <c r="BN18" s="11">
        <f t="shared" si="31"/>
        <v>100</v>
      </c>
      <c r="BO18" s="11">
        <f t="shared" si="32"/>
        <v>100</v>
      </c>
      <c r="BP18" s="11"/>
      <c r="BQ18" s="11">
        <f t="shared" si="33"/>
        <v>11.95613501961096</v>
      </c>
      <c r="BR18" s="11">
        <f t="shared" si="34"/>
        <v>100</v>
      </c>
    </row>
    <row r="19" spans="1:70" ht="12">
      <c r="A19" s="8">
        <v>1992</v>
      </c>
      <c r="B19" s="9">
        <v>19</v>
      </c>
      <c r="C19" s="9">
        <v>28962</v>
      </c>
      <c r="D19" s="9">
        <v>25136</v>
      </c>
      <c r="E19" s="10">
        <f t="shared" si="0"/>
        <v>54098</v>
      </c>
      <c r="F19" s="10"/>
      <c r="G19" s="9">
        <v>199</v>
      </c>
      <c r="H19" s="9">
        <v>321812</v>
      </c>
      <c r="I19" s="9">
        <v>201116</v>
      </c>
      <c r="J19" s="10">
        <f t="shared" si="1"/>
        <v>522928</v>
      </c>
      <c r="K19" s="10"/>
      <c r="L19" s="9">
        <v>266</v>
      </c>
      <c r="M19" s="9">
        <v>724914</v>
      </c>
      <c r="N19" s="9">
        <v>164339</v>
      </c>
      <c r="O19" s="10">
        <f t="shared" si="2"/>
        <v>889253</v>
      </c>
      <c r="P19" s="10"/>
      <c r="Q19" s="9">
        <v>236</v>
      </c>
      <c r="R19" s="9">
        <v>683901</v>
      </c>
      <c r="S19" s="9">
        <v>185230</v>
      </c>
      <c r="T19" s="10">
        <f t="shared" si="3"/>
        <v>869131</v>
      </c>
      <c r="U19" s="10"/>
      <c r="V19" s="10">
        <f t="shared" si="4"/>
        <v>720</v>
      </c>
      <c r="W19" s="10">
        <f t="shared" si="5"/>
        <v>1759589</v>
      </c>
      <c r="X19" s="10">
        <f t="shared" si="6"/>
        <v>575821</v>
      </c>
      <c r="Y19" s="10">
        <f t="shared" si="7"/>
        <v>2335410</v>
      </c>
      <c r="Z19" s="10"/>
      <c r="AA19" s="9">
        <v>787</v>
      </c>
      <c r="AB19" s="9">
        <v>2076484</v>
      </c>
      <c r="AC19" s="9">
        <v>575821</v>
      </c>
      <c r="AD19" s="10">
        <f t="shared" si="8"/>
        <v>2652305</v>
      </c>
      <c r="AE19" s="10"/>
      <c r="AF19" s="9">
        <v>42</v>
      </c>
      <c r="AG19" s="9">
        <v>239</v>
      </c>
      <c r="AH19" s="10"/>
      <c r="AI19" s="9">
        <v>299980</v>
      </c>
      <c r="AJ19" s="9">
        <v>2676797</v>
      </c>
      <c r="AK19" s="13"/>
      <c r="AL19" s="8">
        <v>1992</v>
      </c>
      <c r="AM19" s="11">
        <f t="shared" si="9"/>
        <v>2.4142312579415504</v>
      </c>
      <c r="AN19" s="11">
        <f t="shared" si="10"/>
        <v>1.394761529585588</v>
      </c>
      <c r="AO19" s="11">
        <f t="shared" si="11"/>
        <v>4.365245449540743</v>
      </c>
      <c r="AP19" s="11">
        <f t="shared" si="12"/>
        <v>2.039659843042184</v>
      </c>
      <c r="AQ19" s="11"/>
      <c r="AR19" s="11">
        <f t="shared" si="13"/>
        <v>25.2858958068615</v>
      </c>
      <c r="AS19" s="11">
        <f t="shared" si="14"/>
        <v>15.497928228678862</v>
      </c>
      <c r="AT19" s="11">
        <f t="shared" si="15"/>
        <v>34.92682621856445</v>
      </c>
      <c r="AU19" s="11">
        <f t="shared" si="16"/>
        <v>19.71598289035386</v>
      </c>
      <c r="AV19" s="11"/>
      <c r="AW19" s="11">
        <f t="shared" si="17"/>
        <v>33.7992376111817</v>
      </c>
      <c r="AX19" s="11">
        <f t="shared" si="18"/>
        <v>34.91064703604747</v>
      </c>
      <c r="AY19" s="11">
        <f t="shared" si="19"/>
        <v>28.539945573363944</v>
      </c>
      <c r="AZ19" s="11">
        <f t="shared" si="20"/>
        <v>33.52755433481443</v>
      </c>
      <c r="BA19" s="11"/>
      <c r="BB19" s="11">
        <f t="shared" si="21"/>
        <v>29.987293519695044</v>
      </c>
      <c r="BC19" s="11">
        <f t="shared" si="22"/>
        <v>32.93552948156596</v>
      </c>
      <c r="BD19" s="11">
        <f t="shared" si="23"/>
        <v>32.16798275853086</v>
      </c>
      <c r="BE19" s="11">
        <f t="shared" si="24"/>
        <v>32.768893471904626</v>
      </c>
      <c r="BF19" s="11"/>
      <c r="BG19" s="11">
        <f t="shared" si="25"/>
        <v>91.4866581956798</v>
      </c>
      <c r="BH19" s="11">
        <f t="shared" si="26"/>
        <v>84.73886627587788</v>
      </c>
      <c r="BI19" s="11">
        <f t="shared" si="27"/>
        <v>100</v>
      </c>
      <c r="BJ19" s="11">
        <f t="shared" si="28"/>
        <v>88.0520905401151</v>
      </c>
      <c r="BK19" s="11"/>
      <c r="BL19" s="11">
        <f t="shared" si="29"/>
        <v>100</v>
      </c>
      <c r="BM19" s="11">
        <f t="shared" si="30"/>
        <v>100</v>
      </c>
      <c r="BN19" s="11">
        <f t="shared" si="31"/>
        <v>100</v>
      </c>
      <c r="BO19" s="11">
        <f t="shared" si="32"/>
        <v>100</v>
      </c>
      <c r="BP19" s="11"/>
      <c r="BQ19" s="11">
        <f t="shared" si="33"/>
        <v>11.206677234022603</v>
      </c>
      <c r="BR19" s="11">
        <f t="shared" si="34"/>
        <v>100</v>
      </c>
    </row>
    <row r="20" spans="1:70" ht="12">
      <c r="A20" s="8">
        <v>1993</v>
      </c>
      <c r="B20" s="9">
        <v>19</v>
      </c>
      <c r="C20" s="9">
        <v>27615</v>
      </c>
      <c r="D20" s="9">
        <v>24386</v>
      </c>
      <c r="E20" s="10">
        <f t="shared" si="0"/>
        <v>52001</v>
      </c>
      <c r="F20" s="10"/>
      <c r="G20" s="9">
        <v>175</v>
      </c>
      <c r="H20" s="9">
        <v>284825</v>
      </c>
      <c r="I20" s="9">
        <v>185273</v>
      </c>
      <c r="J20" s="10">
        <f t="shared" si="1"/>
        <v>470098</v>
      </c>
      <c r="K20" s="10"/>
      <c r="L20" s="9">
        <v>253</v>
      </c>
      <c r="M20" s="9">
        <v>685920</v>
      </c>
      <c r="N20" s="9">
        <v>151035</v>
      </c>
      <c r="O20" s="10">
        <f t="shared" si="2"/>
        <v>836955</v>
      </c>
      <c r="P20" s="10"/>
      <c r="Q20" s="9">
        <v>228</v>
      </c>
      <c r="R20" s="9">
        <v>609140</v>
      </c>
      <c r="S20" s="9">
        <v>168128</v>
      </c>
      <c r="T20" s="10">
        <f t="shared" si="3"/>
        <v>777268</v>
      </c>
      <c r="U20" s="10"/>
      <c r="V20" s="10">
        <f t="shared" si="4"/>
        <v>675</v>
      </c>
      <c r="W20" s="10">
        <f t="shared" si="5"/>
        <v>1607500</v>
      </c>
      <c r="X20" s="10">
        <f t="shared" si="6"/>
        <v>528822</v>
      </c>
      <c r="Y20" s="10">
        <f t="shared" si="7"/>
        <v>2136322</v>
      </c>
      <c r="Z20" s="10"/>
      <c r="AA20" s="9">
        <v>736</v>
      </c>
      <c r="AB20" s="9">
        <v>1897368</v>
      </c>
      <c r="AC20" s="9">
        <v>528822</v>
      </c>
      <c r="AD20" s="10">
        <f t="shared" si="8"/>
        <v>2426190</v>
      </c>
      <c r="AE20" s="10"/>
      <c r="AF20" s="9">
        <v>38</v>
      </c>
      <c r="AG20" s="9">
        <v>218</v>
      </c>
      <c r="AH20" s="10"/>
      <c r="AI20" s="9">
        <v>282428</v>
      </c>
      <c r="AJ20" s="9">
        <v>2659634</v>
      </c>
      <c r="AK20" s="13"/>
      <c r="AL20" s="8">
        <v>1993</v>
      </c>
      <c r="AM20" s="11">
        <f t="shared" si="9"/>
        <v>2.5815217391304346</v>
      </c>
      <c r="AN20" s="11">
        <f t="shared" si="10"/>
        <v>1.45543721618579</v>
      </c>
      <c r="AO20" s="11">
        <f t="shared" si="11"/>
        <v>4.6113815234615805</v>
      </c>
      <c r="AP20" s="11">
        <f t="shared" si="12"/>
        <v>2.1433193608085106</v>
      </c>
      <c r="AQ20" s="11"/>
      <c r="AR20" s="11">
        <f t="shared" si="13"/>
        <v>23.777173913043477</v>
      </c>
      <c r="AS20" s="11">
        <f t="shared" si="14"/>
        <v>15.011584468590174</v>
      </c>
      <c r="AT20" s="11">
        <f t="shared" si="15"/>
        <v>35.03504014583357</v>
      </c>
      <c r="AU20" s="11">
        <f t="shared" si="16"/>
        <v>19.375976325019888</v>
      </c>
      <c r="AV20" s="11"/>
      <c r="AW20" s="11">
        <f t="shared" si="17"/>
        <v>34.375</v>
      </c>
      <c r="AX20" s="11">
        <f t="shared" si="18"/>
        <v>36.15113146210962</v>
      </c>
      <c r="AY20" s="11">
        <f t="shared" si="19"/>
        <v>28.560649897318946</v>
      </c>
      <c r="AZ20" s="11">
        <f t="shared" si="20"/>
        <v>34.49667997972129</v>
      </c>
      <c r="BA20" s="11"/>
      <c r="BB20" s="11">
        <f t="shared" si="21"/>
        <v>30.97826086956522</v>
      </c>
      <c r="BC20" s="11">
        <f t="shared" si="22"/>
        <v>32.104473143849795</v>
      </c>
      <c r="BD20" s="11">
        <f t="shared" si="23"/>
        <v>31.792928433385903</v>
      </c>
      <c r="BE20" s="11">
        <f t="shared" si="24"/>
        <v>32.03656762248629</v>
      </c>
      <c r="BF20" s="11"/>
      <c r="BG20" s="11">
        <f t="shared" si="25"/>
        <v>91.71195652173913</v>
      </c>
      <c r="BH20" s="11">
        <f t="shared" si="26"/>
        <v>84.72262629073538</v>
      </c>
      <c r="BI20" s="11">
        <f t="shared" si="27"/>
        <v>100</v>
      </c>
      <c r="BJ20" s="11">
        <f t="shared" si="28"/>
        <v>88.05254328803598</v>
      </c>
      <c r="BK20" s="11"/>
      <c r="BL20" s="11">
        <f t="shared" si="29"/>
        <v>100</v>
      </c>
      <c r="BM20" s="11">
        <f t="shared" si="30"/>
        <v>100</v>
      </c>
      <c r="BN20" s="11">
        <f t="shared" si="31"/>
        <v>100</v>
      </c>
      <c r="BO20" s="11">
        <f t="shared" si="32"/>
        <v>100</v>
      </c>
      <c r="BP20" s="11"/>
      <c r="BQ20" s="11">
        <f t="shared" si="33"/>
        <v>10.619055103070572</v>
      </c>
      <c r="BR20" s="11">
        <f t="shared" si="34"/>
        <v>100</v>
      </c>
    </row>
    <row r="21" spans="1:70" ht="12">
      <c r="A21" s="8">
        <v>1994</v>
      </c>
      <c r="B21" s="9">
        <v>17</v>
      </c>
      <c r="C21" s="9">
        <v>24570</v>
      </c>
      <c r="D21" s="9">
        <v>24360</v>
      </c>
      <c r="E21" s="10">
        <f t="shared" si="0"/>
        <v>48930</v>
      </c>
      <c r="F21" s="10"/>
      <c r="G21" s="9">
        <v>160</v>
      </c>
      <c r="H21" s="9">
        <v>284843</v>
      </c>
      <c r="I21" s="9">
        <v>190375</v>
      </c>
      <c r="J21" s="10">
        <f t="shared" si="1"/>
        <v>475218</v>
      </c>
      <c r="K21" s="10"/>
      <c r="L21" s="9">
        <v>243</v>
      </c>
      <c r="M21" s="9">
        <v>699755</v>
      </c>
      <c r="N21" s="9">
        <v>158420</v>
      </c>
      <c r="O21" s="10">
        <f t="shared" si="2"/>
        <v>858175</v>
      </c>
      <c r="P21" s="10"/>
      <c r="Q21" s="9">
        <v>211</v>
      </c>
      <c r="R21" s="9">
        <v>597850</v>
      </c>
      <c r="S21" s="9">
        <v>169135</v>
      </c>
      <c r="T21" s="10">
        <f t="shared" si="3"/>
        <v>766985</v>
      </c>
      <c r="U21" s="10"/>
      <c r="V21" s="10">
        <f t="shared" si="4"/>
        <v>631</v>
      </c>
      <c r="W21" s="10">
        <f t="shared" si="5"/>
        <v>1607018</v>
      </c>
      <c r="X21" s="10">
        <f t="shared" si="6"/>
        <v>542290</v>
      </c>
      <c r="Y21" s="10">
        <f t="shared" si="7"/>
        <v>2149308</v>
      </c>
      <c r="Z21" s="10"/>
      <c r="AA21" s="9">
        <v>685</v>
      </c>
      <c r="AB21" s="9">
        <v>1900863</v>
      </c>
      <c r="AC21" s="9">
        <v>542290</v>
      </c>
      <c r="AD21" s="10">
        <f t="shared" si="8"/>
        <v>2443153</v>
      </c>
      <c r="AE21" s="10"/>
      <c r="AF21" s="9">
        <v>37</v>
      </c>
      <c r="AG21" s="9">
        <v>215</v>
      </c>
      <c r="AH21" s="10"/>
      <c r="AI21" s="9">
        <v>319950</v>
      </c>
      <c r="AJ21" s="9">
        <v>2814926</v>
      </c>
      <c r="AK21" s="13"/>
      <c r="AL21" s="8">
        <v>1994</v>
      </c>
      <c r="AM21" s="11">
        <f t="shared" si="9"/>
        <v>2.4817518248175183</v>
      </c>
      <c r="AN21" s="11">
        <f t="shared" si="10"/>
        <v>1.2925707954755288</v>
      </c>
      <c r="AO21" s="11">
        <f t="shared" si="11"/>
        <v>4.49206144313928</v>
      </c>
      <c r="AP21" s="11">
        <f t="shared" si="12"/>
        <v>2.0027399020855428</v>
      </c>
      <c r="AQ21" s="11"/>
      <c r="AR21" s="11">
        <f t="shared" si="13"/>
        <v>23.357664233576642</v>
      </c>
      <c r="AS21" s="11">
        <f t="shared" si="14"/>
        <v>14.984930528922915</v>
      </c>
      <c r="AT21" s="11">
        <f t="shared" si="15"/>
        <v>35.10575522322005</v>
      </c>
      <c r="AU21" s="11">
        <f t="shared" si="16"/>
        <v>19.451012687293836</v>
      </c>
      <c r="AV21" s="11"/>
      <c r="AW21" s="11">
        <f t="shared" si="17"/>
        <v>35.47445255474452</v>
      </c>
      <c r="AX21" s="11">
        <f t="shared" si="18"/>
        <v>36.812489905900634</v>
      </c>
      <c r="AY21" s="11">
        <f t="shared" si="19"/>
        <v>29.21315163473418</v>
      </c>
      <c r="AZ21" s="11">
        <f t="shared" si="20"/>
        <v>35.125716645662386</v>
      </c>
      <c r="BA21" s="11"/>
      <c r="BB21" s="11">
        <f t="shared" si="21"/>
        <v>30.802919708029197</v>
      </c>
      <c r="BC21" s="11">
        <f t="shared" si="22"/>
        <v>31.451503869558195</v>
      </c>
      <c r="BD21" s="11">
        <f t="shared" si="23"/>
        <v>31.18903169890649</v>
      </c>
      <c r="BE21" s="11">
        <f t="shared" si="24"/>
        <v>31.39324471287717</v>
      </c>
      <c r="BF21" s="11"/>
      <c r="BG21" s="11">
        <f t="shared" si="25"/>
        <v>92.11678832116789</v>
      </c>
      <c r="BH21" s="11">
        <f t="shared" si="26"/>
        <v>84.54149509985727</v>
      </c>
      <c r="BI21" s="11">
        <f t="shared" si="27"/>
        <v>100</v>
      </c>
      <c r="BJ21" s="11">
        <f t="shared" si="28"/>
        <v>87.97271394791893</v>
      </c>
      <c r="BK21" s="11"/>
      <c r="BL21" s="11">
        <f t="shared" si="29"/>
        <v>100</v>
      </c>
      <c r="BM21" s="11">
        <f t="shared" si="30"/>
        <v>100</v>
      </c>
      <c r="BN21" s="11">
        <f t="shared" si="31"/>
        <v>100</v>
      </c>
      <c r="BO21" s="11">
        <f t="shared" si="32"/>
        <v>100</v>
      </c>
      <c r="BP21" s="11"/>
      <c r="BQ21" s="11">
        <f t="shared" si="33"/>
        <v>11.366195772109107</v>
      </c>
      <c r="BR21" s="11">
        <f t="shared" si="34"/>
        <v>100</v>
      </c>
    </row>
    <row r="22" spans="1:70" ht="12">
      <c r="A22" s="8">
        <v>1995</v>
      </c>
      <c r="B22" s="9">
        <v>16</v>
      </c>
      <c r="C22" s="9">
        <v>28223</v>
      </c>
      <c r="D22" s="9">
        <v>25208</v>
      </c>
      <c r="E22" s="10">
        <f t="shared" si="0"/>
        <v>53431</v>
      </c>
      <c r="F22" s="10"/>
      <c r="G22" s="9">
        <v>154</v>
      </c>
      <c r="H22" s="9">
        <v>307811</v>
      </c>
      <c r="I22" s="9">
        <v>203879</v>
      </c>
      <c r="J22" s="10">
        <f t="shared" si="1"/>
        <v>511690</v>
      </c>
      <c r="K22" s="10"/>
      <c r="L22" s="9">
        <v>231</v>
      </c>
      <c r="M22" s="9">
        <v>738700</v>
      </c>
      <c r="N22" s="9">
        <v>166300</v>
      </c>
      <c r="O22" s="10">
        <f t="shared" si="2"/>
        <v>905000</v>
      </c>
      <c r="P22" s="10"/>
      <c r="Q22" s="9">
        <v>199</v>
      </c>
      <c r="R22" s="9">
        <v>636085</v>
      </c>
      <c r="S22" s="9">
        <v>178652</v>
      </c>
      <c r="T22" s="10">
        <f t="shared" si="3"/>
        <v>814737</v>
      </c>
      <c r="U22" s="10"/>
      <c r="V22" s="10">
        <f t="shared" si="4"/>
        <v>600</v>
      </c>
      <c r="W22" s="10">
        <f t="shared" si="5"/>
        <v>1710819</v>
      </c>
      <c r="X22" s="10">
        <f t="shared" si="6"/>
        <v>574039</v>
      </c>
      <c r="Y22" s="10">
        <f t="shared" si="7"/>
        <v>2284858</v>
      </c>
      <c r="Z22" s="10"/>
      <c r="AA22" s="9">
        <v>652</v>
      </c>
      <c r="AB22" s="9">
        <v>2022419</v>
      </c>
      <c r="AC22" s="9">
        <v>574039</v>
      </c>
      <c r="AD22" s="10">
        <f t="shared" si="8"/>
        <v>2596458</v>
      </c>
      <c r="AE22" s="10"/>
      <c r="AF22" s="9">
        <v>37</v>
      </c>
      <c r="AG22" s="9">
        <v>212</v>
      </c>
      <c r="AH22" s="10"/>
      <c r="AI22" s="9">
        <v>380034</v>
      </c>
      <c r="AJ22" s="9">
        <v>3355363</v>
      </c>
      <c r="AK22" s="13"/>
      <c r="AL22" s="8">
        <v>1995</v>
      </c>
      <c r="AM22" s="11">
        <f t="shared" si="9"/>
        <v>2.4539877300613497</v>
      </c>
      <c r="AN22" s="11">
        <f t="shared" si="10"/>
        <v>1.395507063570902</v>
      </c>
      <c r="AO22" s="11">
        <f t="shared" si="11"/>
        <v>4.39133926440538</v>
      </c>
      <c r="AP22" s="11">
        <f t="shared" si="12"/>
        <v>2.0578418753548102</v>
      </c>
      <c r="AQ22" s="11"/>
      <c r="AR22" s="11">
        <f t="shared" si="13"/>
        <v>23.619631901840492</v>
      </c>
      <c r="AS22" s="11">
        <f t="shared" si="14"/>
        <v>15.219942059484211</v>
      </c>
      <c r="AT22" s="11">
        <f t="shared" si="15"/>
        <v>35.516576399861336</v>
      </c>
      <c r="AU22" s="11">
        <f t="shared" si="16"/>
        <v>19.707231929035633</v>
      </c>
      <c r="AV22" s="11"/>
      <c r="AW22" s="11">
        <f t="shared" si="17"/>
        <v>35.42944785276074</v>
      </c>
      <c r="AX22" s="11">
        <f t="shared" si="18"/>
        <v>36.52556666051891</v>
      </c>
      <c r="AY22" s="11">
        <f t="shared" si="19"/>
        <v>28.970157079919655</v>
      </c>
      <c r="AZ22" s="11">
        <f t="shared" si="20"/>
        <v>34.85517578177656</v>
      </c>
      <c r="BA22" s="11"/>
      <c r="BB22" s="11">
        <f t="shared" si="21"/>
        <v>30.521472392638035</v>
      </c>
      <c r="BC22" s="11">
        <f t="shared" si="22"/>
        <v>31.451692255660177</v>
      </c>
      <c r="BD22" s="11">
        <f t="shared" si="23"/>
        <v>31.12192725581363</v>
      </c>
      <c r="BE22" s="11">
        <f t="shared" si="24"/>
        <v>31.378786023113026</v>
      </c>
      <c r="BF22" s="11"/>
      <c r="BG22" s="11">
        <f t="shared" si="25"/>
        <v>92.02453987730061</v>
      </c>
      <c r="BH22" s="11">
        <f t="shared" si="26"/>
        <v>84.59270803923421</v>
      </c>
      <c r="BI22" s="11">
        <f t="shared" si="27"/>
        <v>100</v>
      </c>
      <c r="BJ22" s="11">
        <f t="shared" si="28"/>
        <v>87.99903560928003</v>
      </c>
      <c r="BK22" s="11"/>
      <c r="BL22" s="11">
        <f t="shared" si="29"/>
        <v>100</v>
      </c>
      <c r="BM22" s="11">
        <f t="shared" si="30"/>
        <v>100</v>
      </c>
      <c r="BN22" s="11">
        <f t="shared" si="31"/>
        <v>100</v>
      </c>
      <c r="BO22" s="11">
        <f t="shared" si="32"/>
        <v>100</v>
      </c>
      <c r="BP22" s="11"/>
      <c r="BQ22" s="11">
        <f t="shared" si="33"/>
        <v>11.326166498229849</v>
      </c>
      <c r="BR22" s="11">
        <f t="shared" si="34"/>
        <v>100</v>
      </c>
    </row>
    <row r="23" spans="1:70" ht="12">
      <c r="A23" s="8">
        <v>1996</v>
      </c>
      <c r="B23" s="9">
        <v>16</v>
      </c>
      <c r="C23" s="9">
        <v>30581</v>
      </c>
      <c r="D23" s="9">
        <v>27646</v>
      </c>
      <c r="E23" s="10">
        <f t="shared" si="0"/>
        <v>58227</v>
      </c>
      <c r="F23" s="10"/>
      <c r="G23" s="9">
        <v>153</v>
      </c>
      <c r="H23" s="9">
        <v>325300</v>
      </c>
      <c r="I23" s="9">
        <v>214096</v>
      </c>
      <c r="J23" s="10">
        <f t="shared" si="1"/>
        <v>539396</v>
      </c>
      <c r="K23" s="10"/>
      <c r="L23" s="9">
        <v>229</v>
      </c>
      <c r="M23" s="9">
        <v>790267</v>
      </c>
      <c r="N23" s="9">
        <v>180307</v>
      </c>
      <c r="O23" s="10">
        <f t="shared" si="2"/>
        <v>970574</v>
      </c>
      <c r="P23" s="10"/>
      <c r="Q23" s="9">
        <v>199</v>
      </c>
      <c r="R23" s="9">
        <v>677120</v>
      </c>
      <c r="S23" s="9">
        <v>189952</v>
      </c>
      <c r="T23" s="10">
        <f t="shared" si="3"/>
        <v>867072</v>
      </c>
      <c r="U23" s="10"/>
      <c r="V23" s="10">
        <f t="shared" si="4"/>
        <v>597</v>
      </c>
      <c r="W23" s="10">
        <f t="shared" si="5"/>
        <v>1823268</v>
      </c>
      <c r="X23" s="10">
        <f t="shared" si="6"/>
        <v>612001</v>
      </c>
      <c r="Y23" s="10">
        <f t="shared" si="7"/>
        <v>2435269</v>
      </c>
      <c r="Z23" s="10"/>
      <c r="AA23" s="9">
        <v>649</v>
      </c>
      <c r="AB23" s="9">
        <v>2153421</v>
      </c>
      <c r="AC23" s="9">
        <v>612001</v>
      </c>
      <c r="AD23" s="10">
        <f t="shared" si="8"/>
        <v>2765422</v>
      </c>
      <c r="AE23" s="10"/>
      <c r="AF23" s="9">
        <v>37</v>
      </c>
      <c r="AG23" s="9">
        <v>216</v>
      </c>
      <c r="AH23" s="10"/>
      <c r="AI23" s="9">
        <v>395316</v>
      </c>
      <c r="AJ23" s="9">
        <v>3780945</v>
      </c>
      <c r="AK23" s="13"/>
      <c r="AL23" s="8">
        <v>1996</v>
      </c>
      <c r="AM23" s="11">
        <f t="shared" si="9"/>
        <v>2.4653312788906008</v>
      </c>
      <c r="AN23" s="11">
        <f t="shared" si="10"/>
        <v>1.4201124629136617</v>
      </c>
      <c r="AO23" s="11">
        <f t="shared" si="11"/>
        <v>4.5173128802077125</v>
      </c>
      <c r="AP23" s="11">
        <f t="shared" si="12"/>
        <v>2.105537599686413</v>
      </c>
      <c r="AQ23" s="11"/>
      <c r="AR23" s="11">
        <f t="shared" si="13"/>
        <v>23.57473035439137</v>
      </c>
      <c r="AS23" s="11">
        <f t="shared" si="14"/>
        <v>15.106196140931104</v>
      </c>
      <c r="AT23" s="11">
        <f t="shared" si="15"/>
        <v>34.98294937426573</v>
      </c>
      <c r="AU23" s="11">
        <f t="shared" si="16"/>
        <v>19.505015870995457</v>
      </c>
      <c r="AV23" s="11"/>
      <c r="AW23" s="11">
        <f t="shared" si="17"/>
        <v>35.28505392912172</v>
      </c>
      <c r="AX23" s="11">
        <f t="shared" si="18"/>
        <v>36.698211822026444</v>
      </c>
      <c r="AY23" s="11">
        <f t="shared" si="19"/>
        <v>29.461879964248425</v>
      </c>
      <c r="AZ23" s="11">
        <f t="shared" si="20"/>
        <v>35.09677727305272</v>
      </c>
      <c r="BA23" s="11"/>
      <c r="BB23" s="11">
        <f t="shared" si="21"/>
        <v>30.662557781201848</v>
      </c>
      <c r="BC23" s="11">
        <f t="shared" si="22"/>
        <v>31.44392109113824</v>
      </c>
      <c r="BD23" s="11">
        <f t="shared" si="23"/>
        <v>31.037857781278134</v>
      </c>
      <c r="BE23" s="11">
        <f t="shared" si="24"/>
        <v>31.354057355441594</v>
      </c>
      <c r="BF23" s="11"/>
      <c r="BG23" s="11">
        <f t="shared" si="25"/>
        <v>91.98767334360555</v>
      </c>
      <c r="BH23" s="11">
        <f t="shared" si="26"/>
        <v>84.66844151700944</v>
      </c>
      <c r="BI23" s="11">
        <f t="shared" si="27"/>
        <v>100</v>
      </c>
      <c r="BJ23" s="11">
        <f t="shared" si="28"/>
        <v>88.06138809917618</v>
      </c>
      <c r="BK23" s="11"/>
      <c r="BL23" s="11">
        <f t="shared" si="29"/>
        <v>100</v>
      </c>
      <c r="BM23" s="11">
        <f t="shared" si="30"/>
        <v>100</v>
      </c>
      <c r="BN23" s="11">
        <f t="shared" si="31"/>
        <v>100</v>
      </c>
      <c r="BO23" s="11">
        <f t="shared" si="32"/>
        <v>100</v>
      </c>
      <c r="BP23" s="11"/>
      <c r="BQ23" s="11">
        <f t="shared" si="33"/>
        <v>10.4554813677533</v>
      </c>
      <c r="BR23" s="11">
        <f t="shared" si="34"/>
        <v>100</v>
      </c>
    </row>
    <row r="24" spans="1:70" ht="12">
      <c r="A24" s="8">
        <v>1997</v>
      </c>
      <c r="B24" s="9">
        <v>14</v>
      </c>
      <c r="C24" s="9">
        <v>34695</v>
      </c>
      <c r="D24" s="9">
        <v>26315</v>
      </c>
      <c r="E24" s="10">
        <f t="shared" si="0"/>
        <v>61010</v>
      </c>
      <c r="F24" s="10"/>
      <c r="G24" s="9">
        <v>149</v>
      </c>
      <c r="H24" s="9">
        <v>333635</v>
      </c>
      <c r="I24" s="9">
        <v>224955</v>
      </c>
      <c r="J24" s="10">
        <f t="shared" si="1"/>
        <v>558590</v>
      </c>
      <c r="K24" s="10"/>
      <c r="L24" s="9">
        <v>223</v>
      </c>
      <c r="M24" s="9">
        <v>803470</v>
      </c>
      <c r="N24" s="9">
        <v>200115</v>
      </c>
      <c r="O24" s="10">
        <f t="shared" si="2"/>
        <v>1003585</v>
      </c>
      <c r="P24" s="10"/>
      <c r="Q24" s="9">
        <v>192</v>
      </c>
      <c r="R24" s="9">
        <v>679221</v>
      </c>
      <c r="S24" s="9">
        <v>199101</v>
      </c>
      <c r="T24" s="10">
        <f t="shared" si="3"/>
        <v>878322</v>
      </c>
      <c r="U24" s="10"/>
      <c r="V24" s="10">
        <f t="shared" si="4"/>
        <v>578</v>
      </c>
      <c r="W24" s="10">
        <f t="shared" si="5"/>
        <v>1851021</v>
      </c>
      <c r="X24" s="10">
        <f t="shared" si="6"/>
        <v>650486</v>
      </c>
      <c r="Y24" s="10">
        <f t="shared" si="7"/>
        <v>2501507</v>
      </c>
      <c r="Z24" s="10"/>
      <c r="AA24" s="9">
        <v>626</v>
      </c>
      <c r="AB24" s="9">
        <v>2168797</v>
      </c>
      <c r="AC24" s="9">
        <v>650486</v>
      </c>
      <c r="AD24" s="10">
        <f t="shared" si="8"/>
        <v>2819283</v>
      </c>
      <c r="AE24" s="10"/>
      <c r="AF24" s="9">
        <v>37</v>
      </c>
      <c r="AG24" s="9">
        <v>211</v>
      </c>
      <c r="AH24" s="10"/>
      <c r="AI24" s="9">
        <v>389483</v>
      </c>
      <c r="AJ24" s="9">
        <v>3688536</v>
      </c>
      <c r="AK24" s="13"/>
      <c r="AL24" s="8">
        <v>1997</v>
      </c>
      <c r="AM24" s="11">
        <f t="shared" si="9"/>
        <v>2.236421725239617</v>
      </c>
      <c r="AN24" s="11">
        <f t="shared" si="10"/>
        <v>1.5997347838456066</v>
      </c>
      <c r="AO24" s="11">
        <f t="shared" si="11"/>
        <v>4.045436796487549</v>
      </c>
      <c r="AP24" s="11">
        <f t="shared" si="12"/>
        <v>2.164025392271723</v>
      </c>
      <c r="AQ24" s="11"/>
      <c r="AR24" s="11">
        <f t="shared" si="13"/>
        <v>23.80191693290735</v>
      </c>
      <c r="AS24" s="11">
        <f t="shared" si="14"/>
        <v>15.383413016524829</v>
      </c>
      <c r="AT24" s="11">
        <f t="shared" si="15"/>
        <v>34.582604391178286</v>
      </c>
      <c r="AU24" s="11">
        <f t="shared" si="16"/>
        <v>19.813193638240644</v>
      </c>
      <c r="AV24" s="11"/>
      <c r="AW24" s="11">
        <f t="shared" si="17"/>
        <v>35.62300319488818</v>
      </c>
      <c r="AX24" s="11">
        <f t="shared" si="18"/>
        <v>37.04680521044616</v>
      </c>
      <c r="AY24" s="11">
        <f t="shared" si="19"/>
        <v>30.763921129739916</v>
      </c>
      <c r="AZ24" s="11">
        <f t="shared" si="20"/>
        <v>35.59717133753511</v>
      </c>
      <c r="BA24" s="11"/>
      <c r="BB24" s="11">
        <f t="shared" si="21"/>
        <v>30.670926517571885</v>
      </c>
      <c r="BC24" s="11">
        <f t="shared" si="22"/>
        <v>31.317868846185235</v>
      </c>
      <c r="BD24" s="11">
        <f t="shared" si="23"/>
        <v>30.608037682594244</v>
      </c>
      <c r="BE24" s="11">
        <f t="shared" si="24"/>
        <v>31.15409130619381</v>
      </c>
      <c r="BF24" s="11"/>
      <c r="BG24" s="11">
        <f t="shared" si="25"/>
        <v>92.33226837060703</v>
      </c>
      <c r="BH24" s="11">
        <f t="shared" si="26"/>
        <v>85.34782185700183</v>
      </c>
      <c r="BI24" s="11">
        <f t="shared" si="27"/>
        <v>100</v>
      </c>
      <c r="BJ24" s="11">
        <f t="shared" si="28"/>
        <v>88.7284816742413</v>
      </c>
      <c r="BK24" s="11"/>
      <c r="BL24" s="11">
        <f t="shared" si="29"/>
        <v>100</v>
      </c>
      <c r="BM24" s="11">
        <f t="shared" si="30"/>
        <v>100</v>
      </c>
      <c r="BN24" s="11">
        <f t="shared" si="31"/>
        <v>100</v>
      </c>
      <c r="BO24" s="11">
        <f t="shared" si="32"/>
        <v>100</v>
      </c>
      <c r="BP24" s="11"/>
      <c r="BQ24" s="11">
        <f t="shared" si="33"/>
        <v>10.559284225503019</v>
      </c>
      <c r="BR24" s="11">
        <f t="shared" si="34"/>
        <v>100</v>
      </c>
    </row>
    <row r="25" spans="1:70" ht="12">
      <c r="A25" s="8">
        <v>1998</v>
      </c>
      <c r="B25" s="9">
        <v>14</v>
      </c>
      <c r="C25" s="9">
        <v>34745</v>
      </c>
      <c r="D25" s="9">
        <v>27387</v>
      </c>
      <c r="E25" s="10">
        <f t="shared" si="0"/>
        <v>62132</v>
      </c>
      <c r="F25" s="10"/>
      <c r="G25" s="9">
        <v>142</v>
      </c>
      <c r="H25" s="9">
        <v>340593</v>
      </c>
      <c r="I25" s="9">
        <v>231832</v>
      </c>
      <c r="J25" s="10">
        <f t="shared" si="1"/>
        <v>572425</v>
      </c>
      <c r="K25" s="10"/>
      <c r="L25" s="9">
        <v>221</v>
      </c>
      <c r="M25" s="9">
        <v>825842</v>
      </c>
      <c r="N25" s="9">
        <v>210302</v>
      </c>
      <c r="O25" s="10">
        <f t="shared" si="2"/>
        <v>1036144</v>
      </c>
      <c r="P25" s="10"/>
      <c r="Q25" s="9">
        <v>187</v>
      </c>
      <c r="R25" s="9">
        <v>697395</v>
      </c>
      <c r="S25" s="9">
        <v>200457</v>
      </c>
      <c r="T25" s="10">
        <f t="shared" si="3"/>
        <v>897852</v>
      </c>
      <c r="U25" s="10"/>
      <c r="V25" s="10">
        <f t="shared" si="4"/>
        <v>564</v>
      </c>
      <c r="W25" s="10">
        <f t="shared" si="5"/>
        <v>1898575</v>
      </c>
      <c r="X25" s="10">
        <f t="shared" si="6"/>
        <v>669978</v>
      </c>
      <c r="Y25" s="10">
        <f t="shared" si="7"/>
        <v>2568553</v>
      </c>
      <c r="Z25" s="10"/>
      <c r="AA25" s="9">
        <v>612</v>
      </c>
      <c r="AB25" s="9">
        <v>2232056</v>
      </c>
      <c r="AC25" s="9">
        <v>669978</v>
      </c>
      <c r="AD25" s="10">
        <f t="shared" si="8"/>
        <v>2902034</v>
      </c>
      <c r="AE25" s="10"/>
      <c r="AF25" s="9">
        <v>37</v>
      </c>
      <c r="AG25" s="9">
        <v>203</v>
      </c>
      <c r="AH25" s="10"/>
      <c r="AI25" s="9">
        <v>401492</v>
      </c>
      <c r="AJ25" s="9">
        <v>3544341</v>
      </c>
      <c r="AK25" s="13"/>
      <c r="AL25" s="8">
        <v>1998</v>
      </c>
      <c r="AM25" s="11">
        <f t="shared" si="9"/>
        <v>2.287581699346405</v>
      </c>
      <c r="AN25" s="11">
        <f t="shared" si="10"/>
        <v>1.5566365718422834</v>
      </c>
      <c r="AO25" s="11">
        <f t="shared" si="11"/>
        <v>4.087746164799441</v>
      </c>
      <c r="AP25" s="11">
        <f t="shared" si="12"/>
        <v>2.1409811187601524</v>
      </c>
      <c r="AQ25" s="11"/>
      <c r="AR25" s="11">
        <f t="shared" si="13"/>
        <v>23.202614379084967</v>
      </c>
      <c r="AS25" s="11">
        <f t="shared" si="14"/>
        <v>15.259160164440319</v>
      </c>
      <c r="AT25" s="11">
        <f t="shared" si="15"/>
        <v>34.6029272602981</v>
      </c>
      <c r="AU25" s="11">
        <f t="shared" si="16"/>
        <v>19.72495842571107</v>
      </c>
      <c r="AV25" s="11"/>
      <c r="AW25" s="11">
        <f t="shared" si="17"/>
        <v>36.111111111111114</v>
      </c>
      <c r="AX25" s="11">
        <f t="shared" si="18"/>
        <v>36.99916131136495</v>
      </c>
      <c r="AY25" s="11">
        <f t="shared" si="19"/>
        <v>31.38938890530734</v>
      </c>
      <c r="AZ25" s="11">
        <f t="shared" si="20"/>
        <v>35.704061358343836</v>
      </c>
      <c r="BA25" s="11"/>
      <c r="BB25" s="11">
        <f t="shared" si="21"/>
        <v>30.555555555555557</v>
      </c>
      <c r="BC25" s="11">
        <f t="shared" si="22"/>
        <v>31.244511786442633</v>
      </c>
      <c r="BD25" s="11">
        <f t="shared" si="23"/>
        <v>29.91993766959512</v>
      </c>
      <c r="BE25" s="11">
        <f t="shared" si="24"/>
        <v>30.938714019201704</v>
      </c>
      <c r="BF25" s="11"/>
      <c r="BG25" s="11">
        <f t="shared" si="25"/>
        <v>92.15686274509804</v>
      </c>
      <c r="BH25" s="11">
        <f t="shared" si="26"/>
        <v>85.05946983409018</v>
      </c>
      <c r="BI25" s="11">
        <f t="shared" si="27"/>
        <v>100</v>
      </c>
      <c r="BJ25" s="11">
        <f t="shared" si="28"/>
        <v>88.50871492201676</v>
      </c>
      <c r="BK25" s="11"/>
      <c r="BL25" s="11">
        <f t="shared" si="29"/>
        <v>100</v>
      </c>
      <c r="BM25" s="11">
        <f t="shared" si="30"/>
        <v>100</v>
      </c>
      <c r="BN25" s="11">
        <f t="shared" si="31"/>
        <v>100</v>
      </c>
      <c r="BO25" s="11">
        <f t="shared" si="32"/>
        <v>100</v>
      </c>
      <c r="BP25" s="11"/>
      <c r="BQ25" s="11">
        <f t="shared" si="33"/>
        <v>11.327691099699493</v>
      </c>
      <c r="BR25" s="11">
        <f t="shared" si="34"/>
        <v>100</v>
      </c>
    </row>
    <row r="26" spans="1:70" ht="12">
      <c r="A26" s="8">
        <v>1999</v>
      </c>
      <c r="B26" s="9">
        <v>13</v>
      </c>
      <c r="C26" s="9">
        <v>29918</v>
      </c>
      <c r="D26" s="9">
        <v>27200</v>
      </c>
      <c r="E26" s="10">
        <f t="shared" si="0"/>
        <v>57118</v>
      </c>
      <c r="F26" s="10"/>
      <c r="G26" s="9">
        <v>138</v>
      </c>
      <c r="H26" s="9">
        <v>336351</v>
      </c>
      <c r="I26" s="9">
        <v>225337</v>
      </c>
      <c r="J26" s="10">
        <f t="shared" si="1"/>
        <v>561688</v>
      </c>
      <c r="K26" s="10"/>
      <c r="L26" s="9">
        <v>218</v>
      </c>
      <c r="M26" s="9">
        <v>811370</v>
      </c>
      <c r="N26" s="9">
        <v>220886</v>
      </c>
      <c r="O26" s="10">
        <f t="shared" si="2"/>
        <v>1032256</v>
      </c>
      <c r="P26" s="10"/>
      <c r="Q26" s="9">
        <v>181</v>
      </c>
      <c r="R26" s="9">
        <v>679875</v>
      </c>
      <c r="S26" s="9">
        <v>192588</v>
      </c>
      <c r="T26" s="10">
        <f t="shared" si="3"/>
        <v>872463</v>
      </c>
      <c r="U26" s="10"/>
      <c r="V26" s="10">
        <f t="shared" si="4"/>
        <v>550</v>
      </c>
      <c r="W26" s="10">
        <f t="shared" si="5"/>
        <v>1857514</v>
      </c>
      <c r="X26" s="10">
        <f t="shared" si="6"/>
        <v>666011</v>
      </c>
      <c r="Y26" s="10">
        <f t="shared" si="7"/>
        <v>2523525</v>
      </c>
      <c r="Z26" s="10"/>
      <c r="AA26" s="9">
        <v>598</v>
      </c>
      <c r="AB26" s="9">
        <v>2197919</v>
      </c>
      <c r="AC26" s="9">
        <v>666011</v>
      </c>
      <c r="AD26" s="10">
        <f t="shared" si="8"/>
        <v>2863930</v>
      </c>
      <c r="AE26" s="10"/>
      <c r="AF26" s="9">
        <v>35</v>
      </c>
      <c r="AG26" s="9">
        <v>200</v>
      </c>
      <c r="AH26" s="10"/>
      <c r="AI26" s="9">
        <v>385525</v>
      </c>
      <c r="AJ26" s="9">
        <v>3740134</v>
      </c>
      <c r="AK26" s="13"/>
      <c r="AL26" s="8">
        <v>1999</v>
      </c>
      <c r="AM26" s="11">
        <f t="shared" si="9"/>
        <v>2.1739130434782608</v>
      </c>
      <c r="AN26" s="11">
        <f t="shared" si="10"/>
        <v>1.3611966592035467</v>
      </c>
      <c r="AO26" s="11">
        <f t="shared" si="11"/>
        <v>4.084016630355955</v>
      </c>
      <c r="AP26" s="11">
        <f t="shared" si="12"/>
        <v>1.9943923210413663</v>
      </c>
      <c r="AQ26" s="11"/>
      <c r="AR26" s="11">
        <f t="shared" si="13"/>
        <v>23.076923076923077</v>
      </c>
      <c r="AS26" s="11">
        <f t="shared" si="14"/>
        <v>15.303157213709877</v>
      </c>
      <c r="AT26" s="11">
        <f t="shared" si="15"/>
        <v>33.83382556744558</v>
      </c>
      <c r="AU26" s="11">
        <f t="shared" si="16"/>
        <v>19.612490528748957</v>
      </c>
      <c r="AV26" s="11"/>
      <c r="AW26" s="11">
        <f t="shared" si="17"/>
        <v>36.45484949832776</v>
      </c>
      <c r="AX26" s="11">
        <f t="shared" si="18"/>
        <v>36.91537313249487</v>
      </c>
      <c r="AY26" s="11">
        <f t="shared" si="19"/>
        <v>33.16551828723549</v>
      </c>
      <c r="AZ26" s="11">
        <f t="shared" si="20"/>
        <v>36.04333904809126</v>
      </c>
      <c r="BA26" s="11"/>
      <c r="BB26" s="11">
        <f t="shared" si="21"/>
        <v>30.267558528428093</v>
      </c>
      <c r="BC26" s="11">
        <f t="shared" si="22"/>
        <v>30.932668583328137</v>
      </c>
      <c r="BD26" s="11">
        <f t="shared" si="23"/>
        <v>28.916639514962966</v>
      </c>
      <c r="BE26" s="11">
        <f t="shared" si="24"/>
        <v>30.46383815246881</v>
      </c>
      <c r="BF26" s="11"/>
      <c r="BG26" s="11">
        <f t="shared" si="25"/>
        <v>91.97324414715719</v>
      </c>
      <c r="BH26" s="11">
        <f t="shared" si="26"/>
        <v>84.51239558873644</v>
      </c>
      <c r="BI26" s="11">
        <f t="shared" si="27"/>
        <v>100</v>
      </c>
      <c r="BJ26" s="11">
        <f t="shared" si="28"/>
        <v>88.11406005035039</v>
      </c>
      <c r="BK26" s="11"/>
      <c r="BL26" s="11">
        <f t="shared" si="29"/>
        <v>100</v>
      </c>
      <c r="BM26" s="11">
        <f t="shared" si="30"/>
        <v>100</v>
      </c>
      <c r="BN26" s="11">
        <f t="shared" si="31"/>
        <v>100</v>
      </c>
      <c r="BO26" s="11">
        <f t="shared" si="32"/>
        <v>100</v>
      </c>
      <c r="BP26" s="11"/>
      <c r="BQ26" s="11">
        <f t="shared" si="33"/>
        <v>10.307785763825574</v>
      </c>
      <c r="BR26" s="11">
        <f t="shared" si="34"/>
        <v>100</v>
      </c>
    </row>
    <row r="27" spans="1:70" ht="12">
      <c r="A27" s="8">
        <v>2000</v>
      </c>
      <c r="B27" s="9">
        <v>13</v>
      </c>
      <c r="C27" s="9">
        <v>34399</v>
      </c>
      <c r="D27" s="9">
        <v>27240</v>
      </c>
      <c r="E27" s="10">
        <f t="shared" si="0"/>
        <v>61639</v>
      </c>
      <c r="F27" s="10"/>
      <c r="G27" s="9">
        <v>134</v>
      </c>
      <c r="H27" s="9">
        <v>342909</v>
      </c>
      <c r="I27" s="9">
        <v>218622</v>
      </c>
      <c r="J27" s="10">
        <f t="shared" si="1"/>
        <v>561531</v>
      </c>
      <c r="K27" s="10"/>
      <c r="L27" s="9">
        <v>218</v>
      </c>
      <c r="M27" s="9">
        <v>804192</v>
      </c>
      <c r="N27" s="9">
        <v>223284</v>
      </c>
      <c r="O27" s="10">
        <f t="shared" si="2"/>
        <v>1027476</v>
      </c>
      <c r="P27" s="10"/>
      <c r="Q27" s="9">
        <v>169</v>
      </c>
      <c r="R27" s="9">
        <v>678263</v>
      </c>
      <c r="S27" s="9">
        <v>199118</v>
      </c>
      <c r="T27" s="10">
        <f t="shared" si="3"/>
        <v>877381</v>
      </c>
      <c r="U27" s="10"/>
      <c r="V27" s="10">
        <f t="shared" si="4"/>
        <v>534</v>
      </c>
      <c r="W27" s="10">
        <f t="shared" si="5"/>
        <v>1859763</v>
      </c>
      <c r="X27" s="10">
        <f t="shared" si="6"/>
        <v>668264</v>
      </c>
      <c r="Y27" s="10">
        <f t="shared" si="7"/>
        <v>2528027</v>
      </c>
      <c r="Z27" s="10"/>
      <c r="AA27" s="9">
        <v>581</v>
      </c>
      <c r="AB27" s="9">
        <v>2183654</v>
      </c>
      <c r="AC27" s="9">
        <v>668264</v>
      </c>
      <c r="AD27" s="10">
        <f t="shared" si="8"/>
        <v>2851918</v>
      </c>
      <c r="AE27" s="10"/>
      <c r="AF27" s="9">
        <v>33</v>
      </c>
      <c r="AG27" s="9">
        <v>199</v>
      </c>
      <c r="AH27" s="10"/>
      <c r="AI27" s="9">
        <v>399079</v>
      </c>
      <c r="AJ27" s="9">
        <v>3770108</v>
      </c>
      <c r="AK27" s="13"/>
      <c r="AL27" s="8">
        <v>2000</v>
      </c>
      <c r="AM27" s="11">
        <f t="shared" si="9"/>
        <v>2.2375215146299485</v>
      </c>
      <c r="AN27" s="11">
        <f t="shared" si="10"/>
        <v>1.5752953535679188</v>
      </c>
      <c r="AO27" s="11">
        <f t="shared" si="11"/>
        <v>4.0762333449056065</v>
      </c>
      <c r="AP27" s="11">
        <f t="shared" si="12"/>
        <v>2.161317401131449</v>
      </c>
      <c r="AQ27" s="11"/>
      <c r="AR27" s="11">
        <f t="shared" si="13"/>
        <v>23.06368330464716</v>
      </c>
      <c r="AS27" s="11">
        <f t="shared" si="14"/>
        <v>15.703449355987717</v>
      </c>
      <c r="AT27" s="11">
        <f t="shared" si="15"/>
        <v>32.71491506350784</v>
      </c>
      <c r="AU27" s="11">
        <f t="shared" si="16"/>
        <v>19.689591355712192</v>
      </c>
      <c r="AV27" s="11"/>
      <c r="AW27" s="11">
        <f t="shared" si="17"/>
        <v>37.52151462994836</v>
      </c>
      <c r="AX27" s="11">
        <f t="shared" si="18"/>
        <v>36.827812464795244</v>
      </c>
      <c r="AY27" s="11">
        <f t="shared" si="19"/>
        <v>33.41254354566459</v>
      </c>
      <c r="AZ27" s="11">
        <f t="shared" si="20"/>
        <v>36.02754356892449</v>
      </c>
      <c r="BA27" s="11"/>
      <c r="BB27" s="11">
        <f t="shared" si="21"/>
        <v>29.08777969018933</v>
      </c>
      <c r="BC27" s="11">
        <f t="shared" si="22"/>
        <v>31.06091899174503</v>
      </c>
      <c r="BD27" s="11">
        <f t="shared" si="23"/>
        <v>29.796308045921972</v>
      </c>
      <c r="BE27" s="11">
        <f t="shared" si="24"/>
        <v>30.764594213438116</v>
      </c>
      <c r="BF27" s="11"/>
      <c r="BG27" s="11">
        <f t="shared" si="25"/>
        <v>91.9104991394148</v>
      </c>
      <c r="BH27" s="11">
        <f t="shared" si="26"/>
        <v>85.16747616609591</v>
      </c>
      <c r="BI27" s="11">
        <f t="shared" si="27"/>
        <v>100</v>
      </c>
      <c r="BJ27" s="11">
        <f t="shared" si="28"/>
        <v>88.64304653920625</v>
      </c>
      <c r="BK27" s="11"/>
      <c r="BL27" s="11">
        <f t="shared" si="29"/>
        <v>100</v>
      </c>
      <c r="BM27" s="11">
        <f t="shared" si="30"/>
        <v>100</v>
      </c>
      <c r="BN27" s="11">
        <f t="shared" si="31"/>
        <v>100</v>
      </c>
      <c r="BO27" s="11">
        <f t="shared" si="32"/>
        <v>100</v>
      </c>
      <c r="BP27" s="11"/>
      <c r="BQ27" s="11">
        <f t="shared" si="33"/>
        <v>10.585346626674886</v>
      </c>
      <c r="BR27" s="11">
        <f t="shared" si="34"/>
        <v>100</v>
      </c>
    </row>
    <row r="28" spans="1:70" ht="12">
      <c r="A28" s="8">
        <v>2001</v>
      </c>
      <c r="B28" s="9">
        <v>13</v>
      </c>
      <c r="C28" s="9">
        <v>35226</v>
      </c>
      <c r="D28" s="9">
        <v>26546</v>
      </c>
      <c r="E28" s="10">
        <f t="shared" si="0"/>
        <v>61772</v>
      </c>
      <c r="F28" s="10"/>
      <c r="G28" s="9">
        <v>127</v>
      </c>
      <c r="H28" s="9">
        <v>372281</v>
      </c>
      <c r="I28" s="9">
        <v>214190</v>
      </c>
      <c r="J28" s="10">
        <f t="shared" si="1"/>
        <v>586471</v>
      </c>
      <c r="K28" s="10"/>
      <c r="L28" s="9">
        <v>215</v>
      </c>
      <c r="M28" s="9">
        <v>805250</v>
      </c>
      <c r="N28" s="9">
        <v>222019</v>
      </c>
      <c r="O28" s="10">
        <f t="shared" si="2"/>
        <v>1027269</v>
      </c>
      <c r="P28" s="10"/>
      <c r="Q28" s="9">
        <v>164</v>
      </c>
      <c r="R28" s="9">
        <v>685641</v>
      </c>
      <c r="S28" s="9">
        <v>201615</v>
      </c>
      <c r="T28" s="10">
        <f t="shared" si="3"/>
        <v>887256</v>
      </c>
      <c r="U28" s="10"/>
      <c r="V28" s="10">
        <f t="shared" si="4"/>
        <v>519</v>
      </c>
      <c r="W28" s="10">
        <f t="shared" si="5"/>
        <v>1898398</v>
      </c>
      <c r="X28" s="10">
        <f t="shared" si="6"/>
        <v>664370</v>
      </c>
      <c r="Y28" s="10">
        <f t="shared" si="7"/>
        <v>2562768</v>
      </c>
      <c r="Z28" s="10"/>
      <c r="AA28" s="9">
        <v>563</v>
      </c>
      <c r="AB28" s="9">
        <v>2213513</v>
      </c>
      <c r="AC28" s="9">
        <v>664370</v>
      </c>
      <c r="AD28" s="10">
        <f t="shared" si="8"/>
        <v>2877883</v>
      </c>
      <c r="AE28" s="10"/>
      <c r="AF28" s="9">
        <v>31</v>
      </c>
      <c r="AG28" s="9">
        <v>187</v>
      </c>
      <c r="AH28" s="10"/>
      <c r="AI28" s="9">
        <v>444314</v>
      </c>
      <c r="AJ28" s="9">
        <v>3869189</v>
      </c>
      <c r="AK28" s="13"/>
      <c r="AL28" s="8">
        <v>2001</v>
      </c>
      <c r="AM28" s="11">
        <f t="shared" si="9"/>
        <v>2.3090586145648313</v>
      </c>
      <c r="AN28" s="11">
        <f t="shared" si="10"/>
        <v>1.5914069625974638</v>
      </c>
      <c r="AO28" s="11">
        <f t="shared" si="11"/>
        <v>3.9956650661528967</v>
      </c>
      <c r="AP28" s="11">
        <f t="shared" si="12"/>
        <v>2.1464388927555427</v>
      </c>
      <c r="AQ28" s="11"/>
      <c r="AR28" s="11">
        <f t="shared" si="13"/>
        <v>22.55772646536412</v>
      </c>
      <c r="AS28" s="11">
        <f t="shared" si="14"/>
        <v>16.818559457297066</v>
      </c>
      <c r="AT28" s="11">
        <f t="shared" si="15"/>
        <v>32.239565302467</v>
      </c>
      <c r="AU28" s="11">
        <f t="shared" si="16"/>
        <v>20.37855604275782</v>
      </c>
      <c r="AV28" s="11"/>
      <c r="AW28" s="11">
        <f t="shared" si="17"/>
        <v>38.18827708703375</v>
      </c>
      <c r="AX28" s="11">
        <f t="shared" si="18"/>
        <v>36.37882406834746</v>
      </c>
      <c r="AY28" s="11">
        <f t="shared" si="19"/>
        <v>33.417974923611844</v>
      </c>
      <c r="AZ28" s="11">
        <f t="shared" si="20"/>
        <v>35.69530102509379</v>
      </c>
      <c r="BA28" s="11"/>
      <c r="BB28" s="11">
        <f t="shared" si="21"/>
        <v>29.129662522202487</v>
      </c>
      <c r="BC28" s="11">
        <f t="shared" si="22"/>
        <v>30.975241618187923</v>
      </c>
      <c r="BD28" s="11">
        <f t="shared" si="23"/>
        <v>30.34679470776826</v>
      </c>
      <c r="BE28" s="11">
        <f t="shared" si="24"/>
        <v>30.83016231028155</v>
      </c>
      <c r="BF28" s="11"/>
      <c r="BG28" s="11">
        <f t="shared" si="25"/>
        <v>92.1847246891652</v>
      </c>
      <c r="BH28" s="11">
        <f t="shared" si="26"/>
        <v>85.76403210642991</v>
      </c>
      <c r="BI28" s="11">
        <f t="shared" si="27"/>
        <v>100</v>
      </c>
      <c r="BJ28" s="11">
        <f t="shared" si="28"/>
        <v>89.05045827088871</v>
      </c>
      <c r="BK28" s="11"/>
      <c r="BL28" s="11">
        <f t="shared" si="29"/>
        <v>100</v>
      </c>
      <c r="BM28" s="11">
        <f t="shared" si="30"/>
        <v>100</v>
      </c>
      <c r="BN28" s="11">
        <f t="shared" si="31"/>
        <v>100</v>
      </c>
      <c r="BO28" s="11">
        <f t="shared" si="32"/>
        <v>100</v>
      </c>
      <c r="BP28" s="11"/>
      <c r="BQ28" s="11">
        <f t="shared" si="33"/>
        <v>11.483388379321868</v>
      </c>
      <c r="BR28" s="11">
        <f t="shared" si="34"/>
        <v>100</v>
      </c>
    </row>
    <row r="29" spans="1:70" ht="12">
      <c r="A29" s="8">
        <v>2002</v>
      </c>
      <c r="B29" s="9">
        <v>12</v>
      </c>
      <c r="C29" s="9">
        <v>37601</v>
      </c>
      <c r="D29" s="9">
        <v>27213</v>
      </c>
      <c r="E29" s="10">
        <f t="shared" si="0"/>
        <v>64814</v>
      </c>
      <c r="F29" s="10"/>
      <c r="G29" s="9">
        <f>54+69</f>
        <v>123</v>
      </c>
      <c r="H29" s="9">
        <v>367707</v>
      </c>
      <c r="I29" s="9">
        <v>218485</v>
      </c>
      <c r="J29" s="10">
        <f t="shared" si="1"/>
        <v>586192</v>
      </c>
      <c r="K29" s="10"/>
      <c r="L29" s="9">
        <f>165+51</f>
        <v>216</v>
      </c>
      <c r="M29" s="9">
        <v>831115</v>
      </c>
      <c r="N29" s="9">
        <v>229001</v>
      </c>
      <c r="O29" s="10">
        <f t="shared" si="2"/>
        <v>1060116</v>
      </c>
      <c r="P29" s="10"/>
      <c r="Q29" s="9">
        <f>113+44</f>
        <v>157</v>
      </c>
      <c r="R29" s="9">
        <v>704137</v>
      </c>
      <c r="S29" s="9">
        <v>205567</v>
      </c>
      <c r="T29" s="10">
        <f t="shared" si="3"/>
        <v>909704</v>
      </c>
      <c r="U29" s="10"/>
      <c r="V29" s="10">
        <f t="shared" si="4"/>
        <v>508</v>
      </c>
      <c r="W29" s="10">
        <f t="shared" si="5"/>
        <v>1940560</v>
      </c>
      <c r="X29" s="10">
        <f t="shared" si="6"/>
        <v>680266</v>
      </c>
      <c r="Y29" s="10">
        <f t="shared" si="7"/>
        <v>2620826</v>
      </c>
      <c r="Z29" s="10"/>
      <c r="AA29" s="9">
        <f>377+170</f>
        <v>547</v>
      </c>
      <c r="AB29" s="9">
        <v>2257272</v>
      </c>
      <c r="AC29" s="9">
        <v>680266</v>
      </c>
      <c r="AD29" s="10">
        <f t="shared" si="8"/>
        <v>2937538</v>
      </c>
      <c r="AE29" s="10"/>
      <c r="AF29" s="9">
        <v>30</v>
      </c>
      <c r="AG29" s="9">
        <v>186</v>
      </c>
      <c r="AH29" s="10"/>
      <c r="AI29" s="9">
        <v>482137</v>
      </c>
      <c r="AJ29" s="9">
        <v>4047207</v>
      </c>
      <c r="AK29" s="13"/>
      <c r="AL29" s="8">
        <v>2002</v>
      </c>
      <c r="AM29" s="11">
        <f t="shared" si="9"/>
        <v>2.1937842778793417</v>
      </c>
      <c r="AN29" s="11">
        <f t="shared" si="10"/>
        <v>1.6657717811588502</v>
      </c>
      <c r="AO29" s="11">
        <f t="shared" si="11"/>
        <v>4.000346923115369</v>
      </c>
      <c r="AP29" s="11">
        <f t="shared" si="12"/>
        <v>2.2064055001160834</v>
      </c>
      <c r="AQ29" s="11"/>
      <c r="AR29" s="11">
        <f t="shared" si="13"/>
        <v>22.486288848263253</v>
      </c>
      <c r="AS29" s="11">
        <f t="shared" si="14"/>
        <v>16.289884426865704</v>
      </c>
      <c r="AT29" s="11">
        <f t="shared" si="15"/>
        <v>32.11758341589908</v>
      </c>
      <c r="AU29" s="11">
        <f t="shared" si="16"/>
        <v>19.955214196378055</v>
      </c>
      <c r="AV29" s="11"/>
      <c r="AW29" s="11">
        <f t="shared" si="17"/>
        <v>39.48811700182815</v>
      </c>
      <c r="AX29" s="11">
        <f t="shared" si="18"/>
        <v>36.81944400143182</v>
      </c>
      <c r="AY29" s="11">
        <f t="shared" si="19"/>
        <v>33.6634492977747</v>
      </c>
      <c r="AZ29" s="11">
        <f t="shared" si="20"/>
        <v>36.08858847102574</v>
      </c>
      <c r="BA29" s="11"/>
      <c r="BB29" s="11">
        <f t="shared" si="21"/>
        <v>28.70201096892139</v>
      </c>
      <c r="BC29" s="11">
        <f t="shared" si="22"/>
        <v>31.194158258286993</v>
      </c>
      <c r="BD29" s="11">
        <f t="shared" si="23"/>
        <v>30.21862036321086</v>
      </c>
      <c r="BE29" s="11">
        <f t="shared" si="24"/>
        <v>30.96824619800663</v>
      </c>
      <c r="BF29" s="11"/>
      <c r="BG29" s="11">
        <f t="shared" si="25"/>
        <v>92.87020109689215</v>
      </c>
      <c r="BH29" s="11">
        <f t="shared" si="26"/>
        <v>85.96925846774336</v>
      </c>
      <c r="BI29" s="11">
        <f t="shared" si="27"/>
        <v>100</v>
      </c>
      <c r="BJ29" s="11">
        <f t="shared" si="28"/>
        <v>89.21845436552651</v>
      </c>
      <c r="BK29" s="11"/>
      <c r="BL29" s="11">
        <f t="shared" si="29"/>
        <v>100</v>
      </c>
      <c r="BM29" s="11">
        <f t="shared" si="30"/>
        <v>100</v>
      </c>
      <c r="BN29" s="11">
        <f t="shared" si="31"/>
        <v>100</v>
      </c>
      <c r="BO29" s="11">
        <f t="shared" si="32"/>
        <v>100</v>
      </c>
      <c r="BP29" s="11"/>
      <c r="BQ29" s="11">
        <f t="shared" si="33"/>
        <v>11.912832726371544</v>
      </c>
      <c r="BR29" s="11">
        <f t="shared" si="34"/>
        <v>100</v>
      </c>
    </row>
    <row r="30" spans="1:70" ht="12">
      <c r="A30" s="8">
        <v>2003</v>
      </c>
      <c r="B30" s="9">
        <v>11</v>
      </c>
      <c r="C30" s="9">
        <v>32070</v>
      </c>
      <c r="D30" s="9">
        <v>27405</v>
      </c>
      <c r="E30" s="10">
        <f t="shared" si="0"/>
        <v>59475</v>
      </c>
      <c r="F30" s="10"/>
      <c r="G30" s="9">
        <f>51+67</f>
        <v>118</v>
      </c>
      <c r="H30" s="9">
        <v>376902</v>
      </c>
      <c r="I30" s="9">
        <v>210968</v>
      </c>
      <c r="J30" s="10">
        <f t="shared" si="1"/>
        <v>587870</v>
      </c>
      <c r="K30" s="10"/>
      <c r="L30" s="9">
        <f>160+50</f>
        <v>210</v>
      </c>
      <c r="M30" s="9">
        <v>839683</v>
      </c>
      <c r="N30" s="9">
        <v>238962</v>
      </c>
      <c r="O30" s="10">
        <f t="shared" si="2"/>
        <v>1078645</v>
      </c>
      <c r="P30" s="10"/>
      <c r="Q30" s="9">
        <f>108+40</f>
        <v>148</v>
      </c>
      <c r="R30" s="9">
        <v>746228</v>
      </c>
      <c r="S30" s="9">
        <v>205400</v>
      </c>
      <c r="T30" s="10">
        <f t="shared" si="3"/>
        <v>951628</v>
      </c>
      <c r="U30" s="10"/>
      <c r="V30" s="10">
        <f t="shared" si="4"/>
        <v>487</v>
      </c>
      <c r="W30" s="10">
        <f t="shared" si="5"/>
        <v>1994883</v>
      </c>
      <c r="X30" s="10">
        <f t="shared" si="6"/>
        <v>682735</v>
      </c>
      <c r="Y30" s="10">
        <f t="shared" si="7"/>
        <v>2677618</v>
      </c>
      <c r="Z30" s="10"/>
      <c r="AA30" s="9">
        <v>524</v>
      </c>
      <c r="AB30" s="9">
        <v>2307769</v>
      </c>
      <c r="AC30" s="9">
        <f aca="true" t="shared" si="35" ref="AC30:AC37">D30+I30+N30+S30</f>
        <v>682735</v>
      </c>
      <c r="AD30" s="10">
        <f t="shared" si="8"/>
        <v>2990504</v>
      </c>
      <c r="AE30" s="10"/>
      <c r="AF30" s="9">
        <v>26</v>
      </c>
      <c r="AG30" s="9">
        <v>178</v>
      </c>
      <c r="AH30" s="10"/>
      <c r="AI30" s="9">
        <v>491977</v>
      </c>
      <c r="AJ30" s="9">
        <v>4068673</v>
      </c>
      <c r="AK30" s="13"/>
      <c r="AL30" s="8">
        <v>2003</v>
      </c>
      <c r="AM30" s="11">
        <f t="shared" si="9"/>
        <v>2.099236641221374</v>
      </c>
      <c r="AN30" s="11">
        <f t="shared" si="10"/>
        <v>1.389653817171476</v>
      </c>
      <c r="AO30" s="11">
        <f t="shared" si="11"/>
        <v>4.014002504632105</v>
      </c>
      <c r="AP30" s="11">
        <f t="shared" si="12"/>
        <v>1.9887951997389068</v>
      </c>
      <c r="AQ30" s="11"/>
      <c r="AR30" s="11">
        <f t="shared" si="13"/>
        <v>22.519083969465647</v>
      </c>
      <c r="AS30" s="11">
        <f t="shared" si="14"/>
        <v>16.331877237279816</v>
      </c>
      <c r="AT30" s="11">
        <f t="shared" si="15"/>
        <v>30.900422565124096</v>
      </c>
      <c r="AU30" s="11">
        <f t="shared" si="16"/>
        <v>19.657890442547476</v>
      </c>
      <c r="AV30" s="11"/>
      <c r="AW30" s="11">
        <f t="shared" si="17"/>
        <v>40.0763358778626</v>
      </c>
      <c r="AX30" s="11">
        <f t="shared" si="18"/>
        <v>36.38505413670086</v>
      </c>
      <c r="AY30" s="11">
        <f t="shared" si="19"/>
        <v>35.00069573114019</v>
      </c>
      <c r="AZ30" s="11">
        <f t="shared" si="20"/>
        <v>36.06900375321351</v>
      </c>
      <c r="BA30" s="11"/>
      <c r="BB30" s="11">
        <f t="shared" si="21"/>
        <v>28.244274809160306</v>
      </c>
      <c r="BC30" s="11">
        <f t="shared" si="22"/>
        <v>32.3354720511455</v>
      </c>
      <c r="BD30" s="11">
        <f t="shared" si="23"/>
        <v>30.084879199103604</v>
      </c>
      <c r="BE30" s="11">
        <f t="shared" si="24"/>
        <v>31.821659492848028</v>
      </c>
      <c r="BF30" s="11"/>
      <c r="BG30" s="11">
        <f t="shared" si="25"/>
        <v>92.93893129770993</v>
      </c>
      <c r="BH30" s="11">
        <f t="shared" si="26"/>
        <v>86.44205724229765</v>
      </c>
      <c r="BI30" s="11">
        <f t="shared" si="27"/>
        <v>100</v>
      </c>
      <c r="BJ30" s="11">
        <f t="shared" si="28"/>
        <v>89.53734888834792</v>
      </c>
      <c r="BK30" s="11"/>
      <c r="BL30" s="11">
        <f t="shared" si="29"/>
        <v>100</v>
      </c>
      <c r="BM30" s="11">
        <f t="shared" si="30"/>
        <v>100</v>
      </c>
      <c r="BN30" s="11">
        <f t="shared" si="31"/>
        <v>100</v>
      </c>
      <c r="BO30" s="11">
        <f t="shared" si="32"/>
        <v>100</v>
      </c>
      <c r="BP30" s="11"/>
      <c r="BQ30" s="11">
        <f t="shared" si="33"/>
        <v>12.091829449061155</v>
      </c>
      <c r="BR30" s="11">
        <f t="shared" si="34"/>
        <v>100</v>
      </c>
    </row>
    <row r="31" spans="1:70" ht="12">
      <c r="A31" s="8">
        <v>2004</v>
      </c>
      <c r="B31" s="9">
        <v>10</v>
      </c>
      <c r="C31" s="9">
        <v>29211</v>
      </c>
      <c r="D31" s="9">
        <v>25933</v>
      </c>
      <c r="E31" s="10">
        <f t="shared" si="0"/>
        <v>55144</v>
      </c>
      <c r="F31" s="10"/>
      <c r="G31" s="9">
        <v>113</v>
      </c>
      <c r="H31" s="9">
        <v>392022</v>
      </c>
      <c r="I31" s="9">
        <v>210585</v>
      </c>
      <c r="J31" s="10">
        <f t="shared" si="1"/>
        <v>602607</v>
      </c>
      <c r="K31" s="10"/>
      <c r="L31" s="9">
        <v>209</v>
      </c>
      <c r="M31" s="9">
        <v>879180</v>
      </c>
      <c r="N31" s="9">
        <v>245684</v>
      </c>
      <c r="O31" s="10">
        <f t="shared" si="2"/>
        <v>1124864</v>
      </c>
      <c r="P31" s="10"/>
      <c r="Q31" s="9">
        <v>142</v>
      </c>
      <c r="R31" s="9">
        <v>757304</v>
      </c>
      <c r="S31" s="9">
        <v>206111</v>
      </c>
      <c r="T31" s="10">
        <f t="shared" si="3"/>
        <v>963415</v>
      </c>
      <c r="U31" s="10"/>
      <c r="V31" s="10">
        <f t="shared" si="4"/>
        <v>474</v>
      </c>
      <c r="W31" s="10">
        <f t="shared" si="5"/>
        <v>2057717</v>
      </c>
      <c r="X31" s="10">
        <f t="shared" si="6"/>
        <v>688313</v>
      </c>
      <c r="Y31" s="10">
        <f t="shared" si="7"/>
        <v>2746030</v>
      </c>
      <c r="Z31" s="10"/>
      <c r="AA31" s="9">
        <v>511</v>
      </c>
      <c r="AB31" s="9">
        <v>2392189</v>
      </c>
      <c r="AC31" s="9">
        <f t="shared" si="35"/>
        <v>688313</v>
      </c>
      <c r="AD31" s="10">
        <f t="shared" si="8"/>
        <v>3080502</v>
      </c>
      <c r="AE31" s="10"/>
      <c r="AF31" s="9">
        <v>28</v>
      </c>
      <c r="AG31" s="9">
        <v>177</v>
      </c>
      <c r="AH31" s="10"/>
      <c r="AI31" s="9">
        <v>482811</v>
      </c>
      <c r="AJ31" s="9">
        <v>4147262</v>
      </c>
      <c r="AK31" s="13"/>
      <c r="AL31" s="8">
        <v>2004</v>
      </c>
      <c r="AM31" s="11">
        <f t="shared" si="9"/>
        <v>1.9569471624266144</v>
      </c>
      <c r="AN31" s="11">
        <f t="shared" si="10"/>
        <v>1.221099169003787</v>
      </c>
      <c r="AO31" s="11">
        <f t="shared" si="11"/>
        <v>3.767617348502789</v>
      </c>
      <c r="AP31" s="11">
        <f t="shared" si="12"/>
        <v>1.7900978476884613</v>
      </c>
      <c r="AQ31" s="11"/>
      <c r="AR31" s="11">
        <f t="shared" si="13"/>
        <v>22.113502935420744</v>
      </c>
      <c r="AS31" s="11">
        <f t="shared" si="14"/>
        <v>16.387584760234244</v>
      </c>
      <c r="AT31" s="11">
        <f t="shared" si="15"/>
        <v>30.5943662258304</v>
      </c>
      <c r="AU31" s="11">
        <f t="shared" si="16"/>
        <v>19.561973989953586</v>
      </c>
      <c r="AV31" s="11"/>
      <c r="AW31" s="11">
        <f t="shared" si="17"/>
        <v>40.900195694716245</v>
      </c>
      <c r="AX31" s="11">
        <f t="shared" si="18"/>
        <v>36.752112813828674</v>
      </c>
      <c r="AY31" s="11">
        <f t="shared" si="19"/>
        <v>35.693645187581815</v>
      </c>
      <c r="AZ31" s="11">
        <f t="shared" si="20"/>
        <v>36.515606871866986</v>
      </c>
      <c r="BA31" s="11"/>
      <c r="BB31" s="11">
        <f t="shared" si="21"/>
        <v>27.788649706457925</v>
      </c>
      <c r="BC31" s="11">
        <f t="shared" si="22"/>
        <v>31.657364865401522</v>
      </c>
      <c r="BD31" s="11">
        <f t="shared" si="23"/>
        <v>29.944371238084997</v>
      </c>
      <c r="BE31" s="11">
        <f t="shared" si="24"/>
        <v>31.274610436870354</v>
      </c>
      <c r="BF31" s="11"/>
      <c r="BG31" s="11">
        <f t="shared" si="25"/>
        <v>92.75929549902153</v>
      </c>
      <c r="BH31" s="11">
        <f t="shared" si="26"/>
        <v>86.01816160846823</v>
      </c>
      <c r="BI31" s="11">
        <f t="shared" si="27"/>
        <v>100</v>
      </c>
      <c r="BJ31" s="11">
        <f t="shared" si="28"/>
        <v>89.14228914637938</v>
      </c>
      <c r="BK31" s="11"/>
      <c r="BL31" s="11">
        <f t="shared" si="29"/>
        <v>100</v>
      </c>
      <c r="BM31" s="11">
        <f t="shared" si="30"/>
        <v>100</v>
      </c>
      <c r="BN31" s="11">
        <f t="shared" si="31"/>
        <v>100</v>
      </c>
      <c r="BO31" s="11">
        <f t="shared" si="32"/>
        <v>100</v>
      </c>
      <c r="BP31" s="11"/>
      <c r="BQ31" s="11">
        <f t="shared" si="33"/>
        <v>11.6416807040404</v>
      </c>
      <c r="BR31" s="11">
        <f t="shared" si="34"/>
        <v>100</v>
      </c>
    </row>
    <row r="32" spans="1:70" ht="12">
      <c r="A32" s="8">
        <v>2005</v>
      </c>
      <c r="B32" s="9">
        <v>9</v>
      </c>
      <c r="C32" s="9">
        <v>34026</v>
      </c>
      <c r="D32" s="9">
        <v>25527</v>
      </c>
      <c r="E32" s="10">
        <f t="shared" si="0"/>
        <v>59553</v>
      </c>
      <c r="F32" s="10"/>
      <c r="G32" s="9">
        <v>105</v>
      </c>
      <c r="H32" s="9">
        <v>403675</v>
      </c>
      <c r="I32" s="9">
        <v>211539</v>
      </c>
      <c r="J32" s="10">
        <f t="shared" si="1"/>
        <v>615214</v>
      </c>
      <c r="K32" s="10"/>
      <c r="L32" s="9">
        <v>206</v>
      </c>
      <c r="M32" s="9">
        <v>899569</v>
      </c>
      <c r="N32" s="9">
        <v>248363</v>
      </c>
      <c r="O32" s="10">
        <f t="shared" si="2"/>
        <v>1147932</v>
      </c>
      <c r="P32" s="10"/>
      <c r="Q32" s="9">
        <v>137</v>
      </c>
      <c r="R32" s="9">
        <v>754829</v>
      </c>
      <c r="S32" s="9">
        <v>212600</v>
      </c>
      <c r="T32" s="10">
        <f t="shared" si="3"/>
        <v>967429</v>
      </c>
      <c r="U32" s="10"/>
      <c r="V32" s="10">
        <f t="shared" si="4"/>
        <v>457</v>
      </c>
      <c r="W32" s="10">
        <f t="shared" si="5"/>
        <v>2092099</v>
      </c>
      <c r="X32" s="10">
        <f t="shared" si="6"/>
        <v>698029</v>
      </c>
      <c r="Y32" s="10">
        <f t="shared" si="7"/>
        <v>2790128</v>
      </c>
      <c r="Z32" s="10"/>
      <c r="AA32" s="9">
        <v>488</v>
      </c>
      <c r="AB32" s="9">
        <v>2438162</v>
      </c>
      <c r="AC32" s="9">
        <f t="shared" si="35"/>
        <v>698029</v>
      </c>
      <c r="AD32" s="10">
        <f t="shared" si="8"/>
        <v>3136191</v>
      </c>
      <c r="AE32" s="10"/>
      <c r="AF32" s="9">
        <v>29</v>
      </c>
      <c r="AG32" s="9">
        <v>172</v>
      </c>
      <c r="AH32" s="10"/>
      <c r="AI32" s="9">
        <v>505167</v>
      </c>
      <c r="AJ32" s="9">
        <v>4411862</v>
      </c>
      <c r="AK32" s="13"/>
      <c r="AL32" s="8">
        <v>2005</v>
      </c>
      <c r="AM32" s="11">
        <f t="shared" si="9"/>
        <v>1.8442622950819672</v>
      </c>
      <c r="AN32" s="11">
        <f t="shared" si="10"/>
        <v>1.3955594419074697</v>
      </c>
      <c r="AO32" s="11">
        <f t="shared" si="11"/>
        <v>3.6570113849138073</v>
      </c>
      <c r="AP32" s="11">
        <f t="shared" si="12"/>
        <v>1.898895826178954</v>
      </c>
      <c r="AQ32" s="11"/>
      <c r="AR32" s="11">
        <f t="shared" si="13"/>
        <v>21.516393442622952</v>
      </c>
      <c r="AS32" s="11">
        <f t="shared" si="14"/>
        <v>16.556529057544168</v>
      </c>
      <c r="AT32" s="11">
        <f t="shared" si="15"/>
        <v>30.305187893339674</v>
      </c>
      <c r="AU32" s="11">
        <f t="shared" si="16"/>
        <v>19.616598606398654</v>
      </c>
      <c r="AV32" s="11"/>
      <c r="AW32" s="11">
        <f t="shared" si="17"/>
        <v>42.21311475409836</v>
      </c>
      <c r="AX32" s="11">
        <f t="shared" si="18"/>
        <v>36.89537446650387</v>
      </c>
      <c r="AY32" s="11">
        <f t="shared" si="19"/>
        <v>35.58061341290978</v>
      </c>
      <c r="AZ32" s="11">
        <f t="shared" si="20"/>
        <v>36.60274517719106</v>
      </c>
      <c r="BA32" s="11"/>
      <c r="BB32" s="11">
        <f t="shared" si="21"/>
        <v>28.07377049180328</v>
      </c>
      <c r="BC32" s="11">
        <f t="shared" si="22"/>
        <v>30.958935460400088</v>
      </c>
      <c r="BD32" s="11">
        <f t="shared" si="23"/>
        <v>30.45718730883674</v>
      </c>
      <c r="BE32" s="11">
        <f t="shared" si="24"/>
        <v>30.84726025934007</v>
      </c>
      <c r="BF32" s="11"/>
      <c r="BG32" s="11">
        <f t="shared" si="25"/>
        <v>93.64754098360656</v>
      </c>
      <c r="BH32" s="11">
        <f t="shared" si="26"/>
        <v>85.80639842635559</v>
      </c>
      <c r="BI32" s="11">
        <f t="shared" si="27"/>
        <v>100</v>
      </c>
      <c r="BJ32" s="11">
        <f t="shared" si="28"/>
        <v>88.96549986910874</v>
      </c>
      <c r="BK32" s="11"/>
      <c r="BL32" s="11">
        <f t="shared" si="29"/>
        <v>100</v>
      </c>
      <c r="BM32" s="11">
        <f t="shared" si="30"/>
        <v>100</v>
      </c>
      <c r="BN32" s="11">
        <f t="shared" si="31"/>
        <v>100</v>
      </c>
      <c r="BO32" s="11">
        <f t="shared" si="32"/>
        <v>100</v>
      </c>
      <c r="BP32" s="11"/>
      <c r="BQ32" s="11">
        <f t="shared" si="33"/>
        <v>11.450199484934025</v>
      </c>
      <c r="BR32" s="11">
        <f t="shared" si="34"/>
        <v>100</v>
      </c>
    </row>
    <row r="33" spans="1:70" ht="12">
      <c r="A33" s="8">
        <v>2006</v>
      </c>
      <c r="B33" s="9">
        <v>10</v>
      </c>
      <c r="C33" s="9">
        <v>38044</v>
      </c>
      <c r="D33" s="9">
        <v>25198</v>
      </c>
      <c r="E33" s="10">
        <f t="shared" si="0"/>
        <v>63242</v>
      </c>
      <c r="F33" s="10"/>
      <c r="G33" s="9">
        <v>98</v>
      </c>
      <c r="H33" s="9">
        <v>388875</v>
      </c>
      <c r="I33" s="9">
        <v>220430</v>
      </c>
      <c r="J33" s="10">
        <f t="shared" si="1"/>
        <v>609305</v>
      </c>
      <c r="K33" s="10"/>
      <c r="L33" s="9">
        <v>203</v>
      </c>
      <c r="M33" s="9">
        <v>883177</v>
      </c>
      <c r="N33" s="9">
        <v>242670</v>
      </c>
      <c r="O33" s="10">
        <f t="shared" si="2"/>
        <v>1125847</v>
      </c>
      <c r="P33" s="10"/>
      <c r="Q33" s="9">
        <v>122</v>
      </c>
      <c r="R33" s="9">
        <v>739563</v>
      </c>
      <c r="S33" s="9">
        <v>220043</v>
      </c>
      <c r="T33" s="10">
        <f t="shared" si="3"/>
        <v>959606</v>
      </c>
      <c r="U33" s="10"/>
      <c r="V33" s="10">
        <f t="shared" si="4"/>
        <v>433</v>
      </c>
      <c r="W33" s="10">
        <f t="shared" si="5"/>
        <v>2049659</v>
      </c>
      <c r="X33" s="10">
        <f t="shared" si="6"/>
        <v>708341</v>
      </c>
      <c r="Y33" s="10">
        <f t="shared" si="7"/>
        <v>2758000</v>
      </c>
      <c r="Z33" s="10"/>
      <c r="AA33" s="9">
        <v>466</v>
      </c>
      <c r="AB33" s="9">
        <v>2381391</v>
      </c>
      <c r="AC33" s="9">
        <f t="shared" si="35"/>
        <v>708341</v>
      </c>
      <c r="AD33" s="10">
        <f t="shared" si="8"/>
        <v>3089732</v>
      </c>
      <c r="AE33" s="10"/>
      <c r="AF33" s="9">
        <v>28</v>
      </c>
      <c r="AG33" s="9">
        <v>169</v>
      </c>
      <c r="AH33" s="10"/>
      <c r="AI33" s="9">
        <v>507502</v>
      </c>
      <c r="AJ33" s="9">
        <v>4356881</v>
      </c>
      <c r="AK33" s="13"/>
      <c r="AL33" s="8">
        <v>2006</v>
      </c>
      <c r="AM33" s="11">
        <f t="shared" si="9"/>
        <v>2.1459227467811157</v>
      </c>
      <c r="AN33" s="11">
        <f t="shared" si="10"/>
        <v>1.5975536986576333</v>
      </c>
      <c r="AO33" s="11">
        <f t="shared" si="11"/>
        <v>3.557326203057567</v>
      </c>
      <c r="AP33" s="11">
        <f t="shared" si="12"/>
        <v>2.0468441923118252</v>
      </c>
      <c r="AQ33" s="11"/>
      <c r="AR33" s="11">
        <f t="shared" si="13"/>
        <v>21.030042918454935</v>
      </c>
      <c r="AS33" s="11">
        <f t="shared" si="14"/>
        <v>16.32974173497758</v>
      </c>
      <c r="AT33" s="11">
        <f t="shared" si="15"/>
        <v>31.119192592268412</v>
      </c>
      <c r="AU33" s="11">
        <f t="shared" si="16"/>
        <v>19.720318784930214</v>
      </c>
      <c r="AV33" s="11"/>
      <c r="AW33" s="11">
        <f t="shared" si="17"/>
        <v>43.562231759656655</v>
      </c>
      <c r="AX33" s="11">
        <f t="shared" si="18"/>
        <v>37.08660190619684</v>
      </c>
      <c r="AY33" s="11">
        <f t="shared" si="19"/>
        <v>34.25892331518294</v>
      </c>
      <c r="AZ33" s="11">
        <f t="shared" si="20"/>
        <v>36.438338341318925</v>
      </c>
      <c r="BA33" s="11"/>
      <c r="BB33" s="11">
        <f t="shared" si="21"/>
        <v>26.180257510729614</v>
      </c>
      <c r="BC33" s="11">
        <f t="shared" si="22"/>
        <v>31.055924877519065</v>
      </c>
      <c r="BD33" s="11">
        <f t="shared" si="23"/>
        <v>31.064557889491077</v>
      </c>
      <c r="BE33" s="11">
        <f t="shared" si="24"/>
        <v>31.057904051225155</v>
      </c>
      <c r="BF33" s="11"/>
      <c r="BG33" s="11">
        <f t="shared" si="25"/>
        <v>92.91845493562232</v>
      </c>
      <c r="BH33" s="11">
        <f t="shared" si="26"/>
        <v>86.06982221735112</v>
      </c>
      <c r="BI33" s="11">
        <f t="shared" si="27"/>
        <v>100</v>
      </c>
      <c r="BJ33" s="11">
        <f t="shared" si="28"/>
        <v>89.26340536978611</v>
      </c>
      <c r="BK33" s="11"/>
      <c r="BL33" s="11">
        <f t="shared" si="29"/>
        <v>100</v>
      </c>
      <c r="BM33" s="11">
        <f t="shared" si="30"/>
        <v>100</v>
      </c>
      <c r="BN33" s="11">
        <f t="shared" si="31"/>
        <v>100</v>
      </c>
      <c r="BO33" s="11">
        <f t="shared" si="32"/>
        <v>100</v>
      </c>
      <c r="BP33" s="11"/>
      <c r="BQ33" s="11">
        <f t="shared" si="33"/>
        <v>11.648286928194734</v>
      </c>
      <c r="BR33" s="11">
        <f t="shared" si="34"/>
        <v>100</v>
      </c>
    </row>
    <row r="34" spans="1:70" ht="12">
      <c r="A34" s="8">
        <v>2007</v>
      </c>
      <c r="B34" s="9">
        <v>10</v>
      </c>
      <c r="C34" s="9">
        <v>43331</v>
      </c>
      <c r="D34" s="9">
        <v>24366</v>
      </c>
      <c r="E34" s="10">
        <f t="shared" si="0"/>
        <v>67697</v>
      </c>
      <c r="F34" s="10"/>
      <c r="G34" s="9">
        <v>93</v>
      </c>
      <c r="H34" s="9">
        <v>386343</v>
      </c>
      <c r="I34" s="9">
        <v>214500</v>
      </c>
      <c r="J34" s="10">
        <f t="shared" si="1"/>
        <v>600843</v>
      </c>
      <c r="K34" s="10"/>
      <c r="L34" s="9">
        <v>193</v>
      </c>
      <c r="M34" s="9">
        <v>890903</v>
      </c>
      <c r="N34" s="9">
        <v>232720</v>
      </c>
      <c r="O34" s="10">
        <f t="shared" si="2"/>
        <v>1123623</v>
      </c>
      <c r="P34" s="10"/>
      <c r="Q34" s="9">
        <v>121</v>
      </c>
      <c r="R34" s="9">
        <v>742533</v>
      </c>
      <c r="S34" s="9">
        <v>215768</v>
      </c>
      <c r="T34" s="10">
        <f t="shared" si="3"/>
        <v>958301</v>
      </c>
      <c r="U34" s="10"/>
      <c r="V34" s="10">
        <f t="shared" si="4"/>
        <v>417</v>
      </c>
      <c r="W34" s="10">
        <f t="shared" si="5"/>
        <v>2063110</v>
      </c>
      <c r="X34" s="10">
        <f t="shared" si="6"/>
        <v>687354</v>
      </c>
      <c r="Y34" s="10">
        <f t="shared" si="7"/>
        <v>2750464</v>
      </c>
      <c r="Z34" s="10"/>
      <c r="AA34" s="9">
        <v>448</v>
      </c>
      <c r="AB34" s="9">
        <v>2393251</v>
      </c>
      <c r="AC34" s="9">
        <f t="shared" si="35"/>
        <v>687354</v>
      </c>
      <c r="AD34" s="10">
        <f t="shared" si="8"/>
        <v>3080605</v>
      </c>
      <c r="AE34" s="10"/>
      <c r="AF34" s="9">
        <v>26</v>
      </c>
      <c r="AG34" s="9">
        <v>165</v>
      </c>
      <c r="AH34" s="10"/>
      <c r="AI34" s="9">
        <v>513569</v>
      </c>
      <c r="AJ34" s="9">
        <v>4271513</v>
      </c>
      <c r="AK34" s="13"/>
      <c r="AL34" s="8">
        <v>2007</v>
      </c>
      <c r="AM34" s="11">
        <f t="shared" si="9"/>
        <v>2.232142857142857</v>
      </c>
      <c r="AN34" s="11">
        <f t="shared" si="10"/>
        <v>1.8105497501097878</v>
      </c>
      <c r="AO34" s="11">
        <f t="shared" si="11"/>
        <v>3.5448982620309186</v>
      </c>
      <c r="AP34" s="11">
        <f t="shared" si="12"/>
        <v>2.1975228891727436</v>
      </c>
      <c r="AQ34" s="11"/>
      <c r="AR34" s="11">
        <f t="shared" si="13"/>
        <v>20.758928571428573</v>
      </c>
      <c r="AS34" s="11">
        <f t="shared" si="14"/>
        <v>16.143020518951</v>
      </c>
      <c r="AT34" s="11">
        <f t="shared" si="15"/>
        <v>31.20662715282082</v>
      </c>
      <c r="AU34" s="11">
        <f t="shared" si="16"/>
        <v>19.50405845605003</v>
      </c>
      <c r="AV34" s="11"/>
      <c r="AW34" s="11">
        <f t="shared" si="17"/>
        <v>43.080357142857146</v>
      </c>
      <c r="AX34" s="11">
        <f t="shared" si="18"/>
        <v>37.22563993496712</v>
      </c>
      <c r="AY34" s="11">
        <f t="shared" si="19"/>
        <v>33.85737189279469</v>
      </c>
      <c r="AZ34" s="11">
        <f t="shared" si="20"/>
        <v>36.47410167807947</v>
      </c>
      <c r="BA34" s="11"/>
      <c r="BB34" s="11">
        <f t="shared" si="21"/>
        <v>27.008928571428573</v>
      </c>
      <c r="BC34" s="11">
        <f t="shared" si="22"/>
        <v>31.0261230435086</v>
      </c>
      <c r="BD34" s="11">
        <f t="shared" si="23"/>
        <v>31.391102692353577</v>
      </c>
      <c r="BE34" s="11">
        <f t="shared" si="24"/>
        <v>31.10755841790817</v>
      </c>
      <c r="BF34" s="11"/>
      <c r="BG34" s="11">
        <f t="shared" si="25"/>
        <v>93.08035714285714</v>
      </c>
      <c r="BH34" s="11">
        <f t="shared" si="26"/>
        <v>86.20533324753652</v>
      </c>
      <c r="BI34" s="11">
        <f t="shared" si="27"/>
        <v>100</v>
      </c>
      <c r="BJ34" s="11">
        <f t="shared" si="28"/>
        <v>89.28324144121041</v>
      </c>
      <c r="BK34" s="11"/>
      <c r="BL34" s="11">
        <f t="shared" si="29"/>
        <v>100</v>
      </c>
      <c r="BM34" s="11">
        <f t="shared" si="30"/>
        <v>100</v>
      </c>
      <c r="BN34" s="11">
        <f t="shared" si="31"/>
        <v>100</v>
      </c>
      <c r="BO34" s="11">
        <f t="shared" si="32"/>
        <v>100</v>
      </c>
      <c r="BP34" s="11"/>
      <c r="BQ34" s="11">
        <f t="shared" si="33"/>
        <v>12.02311686748934</v>
      </c>
      <c r="BR34" s="11">
        <f t="shared" si="34"/>
        <v>100</v>
      </c>
    </row>
    <row r="35" spans="1:70" ht="12">
      <c r="A35" s="8">
        <v>2008</v>
      </c>
      <c r="B35" s="9">
        <v>10</v>
      </c>
      <c r="C35" s="9">
        <v>41981</v>
      </c>
      <c r="D35" s="9">
        <v>27300</v>
      </c>
      <c r="E35" s="10">
        <f t="shared" si="0"/>
        <v>69281</v>
      </c>
      <c r="F35" s="10"/>
      <c r="G35" s="9">
        <v>84</v>
      </c>
      <c r="H35" s="9">
        <v>379013</v>
      </c>
      <c r="I35" s="9">
        <v>201772</v>
      </c>
      <c r="J35" s="10">
        <f t="shared" si="1"/>
        <v>580785</v>
      </c>
      <c r="K35" s="10"/>
      <c r="L35" s="9">
        <v>186</v>
      </c>
      <c r="M35" s="9">
        <v>870161</v>
      </c>
      <c r="N35" s="9">
        <v>243419</v>
      </c>
      <c r="O35" s="10">
        <f t="shared" si="2"/>
        <v>1113580</v>
      </c>
      <c r="P35" s="10"/>
      <c r="Q35" s="9">
        <v>114</v>
      </c>
      <c r="R35" s="9">
        <v>725016</v>
      </c>
      <c r="S35" s="9">
        <v>203816</v>
      </c>
      <c r="T35" s="10">
        <f t="shared" si="3"/>
        <v>928832</v>
      </c>
      <c r="U35" s="10"/>
      <c r="V35" s="10">
        <f t="shared" si="4"/>
        <v>394</v>
      </c>
      <c r="W35" s="10">
        <f t="shared" si="5"/>
        <v>2016171</v>
      </c>
      <c r="X35" s="10">
        <f t="shared" si="6"/>
        <v>676307</v>
      </c>
      <c r="Y35" s="10">
        <f t="shared" si="7"/>
        <v>2692478</v>
      </c>
      <c r="Z35" s="10"/>
      <c r="AA35" s="9">
        <v>423</v>
      </c>
      <c r="AB35" s="9">
        <v>2338352</v>
      </c>
      <c r="AC35" s="9">
        <f t="shared" si="35"/>
        <v>676307</v>
      </c>
      <c r="AD35" s="10">
        <f t="shared" si="8"/>
        <v>3014659</v>
      </c>
      <c r="AE35" s="10"/>
      <c r="AF35" s="9">
        <v>25</v>
      </c>
      <c r="AG35" s="9">
        <v>161</v>
      </c>
      <c r="AH35" s="10"/>
      <c r="AI35" s="9">
        <v>497399</v>
      </c>
      <c r="AJ35" s="9">
        <v>4355347</v>
      </c>
      <c r="AK35" s="13"/>
      <c r="AL35" s="8">
        <v>2008</v>
      </c>
      <c r="AM35" s="11">
        <f t="shared" si="9"/>
        <v>2.3640661938534278</v>
      </c>
      <c r="AN35" s="11">
        <f t="shared" si="10"/>
        <v>1.795324228345433</v>
      </c>
      <c r="AO35" s="11">
        <f t="shared" si="11"/>
        <v>4.0366283359480235</v>
      </c>
      <c r="AP35" s="11">
        <f t="shared" si="12"/>
        <v>2.2981372022507354</v>
      </c>
      <c r="AQ35" s="11"/>
      <c r="AR35" s="11">
        <f t="shared" si="13"/>
        <v>19.858156028368793</v>
      </c>
      <c r="AS35" s="11">
        <f t="shared" si="14"/>
        <v>16.208552005857115</v>
      </c>
      <c r="AT35" s="11">
        <f t="shared" si="15"/>
        <v>29.834379948751085</v>
      </c>
      <c r="AU35" s="11">
        <f t="shared" si="16"/>
        <v>19.265363014523366</v>
      </c>
      <c r="AV35" s="11"/>
      <c r="AW35" s="11">
        <f t="shared" si="17"/>
        <v>43.97163120567376</v>
      </c>
      <c r="AX35" s="11">
        <f t="shared" si="18"/>
        <v>37.21257535221387</v>
      </c>
      <c r="AY35" s="11">
        <f t="shared" si="19"/>
        <v>35.99238215780703</v>
      </c>
      <c r="AZ35" s="11">
        <f t="shared" si="20"/>
        <v>36.93883785861021</v>
      </c>
      <c r="BA35" s="11"/>
      <c r="BB35" s="11">
        <f t="shared" si="21"/>
        <v>26.95035460992908</v>
      </c>
      <c r="BC35" s="11">
        <f t="shared" si="22"/>
        <v>31.00542604364099</v>
      </c>
      <c r="BD35" s="11">
        <f t="shared" si="23"/>
        <v>30.13660955749386</v>
      </c>
      <c r="BE35" s="11">
        <f t="shared" si="24"/>
        <v>30.810516214271665</v>
      </c>
      <c r="BF35" s="11"/>
      <c r="BG35" s="11">
        <f t="shared" si="25"/>
        <v>93.14420803782505</v>
      </c>
      <c r="BH35" s="11">
        <f t="shared" si="26"/>
        <v>86.2218776300574</v>
      </c>
      <c r="BI35" s="11">
        <f t="shared" si="27"/>
        <v>100</v>
      </c>
      <c r="BJ35" s="11">
        <f t="shared" si="28"/>
        <v>89.31285428965597</v>
      </c>
      <c r="BK35" s="11"/>
      <c r="BL35" s="11">
        <f t="shared" si="29"/>
        <v>100</v>
      </c>
      <c r="BM35" s="11">
        <f t="shared" si="30"/>
        <v>100</v>
      </c>
      <c r="BN35" s="11">
        <f t="shared" si="31"/>
        <v>100</v>
      </c>
      <c r="BO35" s="11">
        <f t="shared" si="32"/>
        <v>100</v>
      </c>
      <c r="BP35" s="11"/>
      <c r="BQ35" s="11">
        <f t="shared" si="33"/>
        <v>11.420421840096783</v>
      </c>
      <c r="BR35" s="11">
        <f t="shared" si="34"/>
        <v>100</v>
      </c>
    </row>
    <row r="36" spans="1:70" ht="12">
      <c r="A36" s="8">
        <v>2009</v>
      </c>
      <c r="B36" s="9">
        <v>10</v>
      </c>
      <c r="C36" s="9">
        <v>39616</v>
      </c>
      <c r="D36" s="9">
        <v>27136</v>
      </c>
      <c r="E36" s="10">
        <f t="shared" si="0"/>
        <v>66752</v>
      </c>
      <c r="F36" s="10"/>
      <c r="G36" s="9">
        <v>83</v>
      </c>
      <c r="H36" s="9">
        <v>382884</v>
      </c>
      <c r="I36" s="9">
        <v>194692</v>
      </c>
      <c r="J36" s="10">
        <f t="shared" si="1"/>
        <v>577576</v>
      </c>
      <c r="K36" s="10"/>
      <c r="L36" s="9">
        <v>176</v>
      </c>
      <c r="M36" s="9">
        <v>863569</v>
      </c>
      <c r="N36" s="9">
        <v>228136</v>
      </c>
      <c r="O36" s="10">
        <f t="shared" si="2"/>
        <v>1091705</v>
      </c>
      <c r="P36" s="10"/>
      <c r="Q36" s="9">
        <v>112</v>
      </c>
      <c r="R36" s="9">
        <v>706485</v>
      </c>
      <c r="S36" s="9">
        <v>197467</v>
      </c>
      <c r="T36" s="10">
        <f t="shared" si="3"/>
        <v>903952</v>
      </c>
      <c r="U36" s="10"/>
      <c r="V36" s="10">
        <f t="shared" si="4"/>
        <v>381</v>
      </c>
      <c r="W36" s="10">
        <f t="shared" si="5"/>
        <v>1992554</v>
      </c>
      <c r="X36" s="10">
        <f t="shared" si="6"/>
        <v>647431</v>
      </c>
      <c r="Y36" s="10">
        <f t="shared" si="7"/>
        <v>2639985</v>
      </c>
      <c r="Z36" s="10"/>
      <c r="AA36" s="9">
        <v>409</v>
      </c>
      <c r="AB36" s="9">
        <v>2298953</v>
      </c>
      <c r="AC36" s="9">
        <f t="shared" si="35"/>
        <v>647431</v>
      </c>
      <c r="AD36" s="10">
        <f t="shared" si="8"/>
        <v>2946384</v>
      </c>
      <c r="AE36" s="10"/>
      <c r="AF36" s="9">
        <v>24</v>
      </c>
      <c r="AG36" s="9">
        <v>154</v>
      </c>
      <c r="AH36" s="10"/>
      <c r="AI36" s="9">
        <v>499177</v>
      </c>
      <c r="AJ36" s="9">
        <v>4227920</v>
      </c>
      <c r="AK36" s="13"/>
      <c r="AL36" s="8">
        <v>2009</v>
      </c>
      <c r="AM36" s="11">
        <f t="shared" si="9"/>
        <v>2.444987775061125</v>
      </c>
      <c r="AN36" s="11">
        <f t="shared" si="10"/>
        <v>1.7232192219675653</v>
      </c>
      <c r="AO36" s="11">
        <f t="shared" si="11"/>
        <v>4.191334675046453</v>
      </c>
      <c r="AP36" s="11">
        <f t="shared" si="12"/>
        <v>2.265556695936443</v>
      </c>
      <c r="AQ36" s="11"/>
      <c r="AR36" s="11">
        <f t="shared" si="13"/>
        <v>20.293398533007334</v>
      </c>
      <c r="AS36" s="11">
        <f t="shared" si="14"/>
        <v>16.6547119493091</v>
      </c>
      <c r="AT36" s="11">
        <f t="shared" si="15"/>
        <v>30.071467075255896</v>
      </c>
      <c r="AU36" s="11">
        <f t="shared" si="16"/>
        <v>19.602875931989857</v>
      </c>
      <c r="AV36" s="11"/>
      <c r="AW36" s="11">
        <f t="shared" si="17"/>
        <v>43.0317848410758</v>
      </c>
      <c r="AX36" s="11">
        <f t="shared" si="18"/>
        <v>37.56357785478868</v>
      </c>
      <c r="AY36" s="11">
        <f t="shared" si="19"/>
        <v>35.23711407084307</v>
      </c>
      <c r="AZ36" s="11">
        <f t="shared" si="20"/>
        <v>37.05236656186023</v>
      </c>
      <c r="BA36" s="11"/>
      <c r="BB36" s="11">
        <f t="shared" si="21"/>
        <v>27.383863080684595</v>
      </c>
      <c r="BC36" s="11">
        <f t="shared" si="22"/>
        <v>30.730728292400933</v>
      </c>
      <c r="BD36" s="11">
        <f t="shared" si="23"/>
        <v>30.500084178854582</v>
      </c>
      <c r="BE36" s="11">
        <f t="shared" si="24"/>
        <v>30.680047135743337</v>
      </c>
      <c r="BF36" s="11"/>
      <c r="BG36" s="11">
        <f t="shared" si="25"/>
        <v>93.15403422982885</v>
      </c>
      <c r="BH36" s="11">
        <f t="shared" si="26"/>
        <v>86.67223731846627</v>
      </c>
      <c r="BI36" s="11">
        <f t="shared" si="27"/>
        <v>100</v>
      </c>
      <c r="BJ36" s="11">
        <f t="shared" si="28"/>
        <v>89.60084632552987</v>
      </c>
      <c r="BK36" s="11"/>
      <c r="BL36" s="11">
        <f t="shared" si="29"/>
        <v>100</v>
      </c>
      <c r="BM36" s="11">
        <f t="shared" si="30"/>
        <v>100</v>
      </c>
      <c r="BN36" s="11">
        <f t="shared" si="31"/>
        <v>100</v>
      </c>
      <c r="BO36" s="11">
        <f t="shared" si="32"/>
        <v>100</v>
      </c>
      <c r="BP36" s="11"/>
      <c r="BQ36" s="11">
        <f t="shared" si="33"/>
        <v>11.806680353459857</v>
      </c>
      <c r="BR36" s="11">
        <f t="shared" si="34"/>
        <v>100</v>
      </c>
    </row>
    <row r="37" spans="1:70" ht="12">
      <c r="A37" s="8">
        <v>2010</v>
      </c>
      <c r="B37" s="9">
        <v>10</v>
      </c>
      <c r="C37" s="9">
        <v>36579</v>
      </c>
      <c r="D37" s="9">
        <v>28371</v>
      </c>
      <c r="E37" s="10">
        <f t="shared" si="0"/>
        <v>64950</v>
      </c>
      <c r="F37" s="10"/>
      <c r="G37" s="9">
        <v>81</v>
      </c>
      <c r="H37" s="9">
        <v>398537</v>
      </c>
      <c r="I37" s="9">
        <v>197087</v>
      </c>
      <c r="J37" s="10">
        <f t="shared" si="1"/>
        <v>595624</v>
      </c>
      <c r="K37" s="10"/>
      <c r="L37" s="9">
        <v>166</v>
      </c>
      <c r="M37" s="9">
        <v>871876</v>
      </c>
      <c r="N37" s="9">
        <v>236216</v>
      </c>
      <c r="O37" s="10">
        <f t="shared" si="2"/>
        <v>1108092</v>
      </c>
      <c r="P37" s="10"/>
      <c r="Q37" s="9">
        <v>108</v>
      </c>
      <c r="R37" s="9">
        <v>738341</v>
      </c>
      <c r="S37" s="9">
        <v>204311</v>
      </c>
      <c r="T37" s="10">
        <f t="shared" si="3"/>
        <v>942652</v>
      </c>
      <c r="U37" s="10"/>
      <c r="V37" s="10">
        <f t="shared" si="4"/>
        <v>365</v>
      </c>
      <c r="W37" s="10">
        <f t="shared" si="5"/>
        <v>2045333</v>
      </c>
      <c r="X37" s="10">
        <f t="shared" si="6"/>
        <v>665985</v>
      </c>
      <c r="Y37" s="10">
        <f t="shared" si="7"/>
        <v>2711318</v>
      </c>
      <c r="Z37" s="10"/>
      <c r="AA37" s="9">
        <v>392</v>
      </c>
      <c r="AB37" s="9">
        <v>2352275</v>
      </c>
      <c r="AC37" s="9">
        <f t="shared" si="35"/>
        <v>665985</v>
      </c>
      <c r="AD37" s="10">
        <f t="shared" si="8"/>
        <v>3018260</v>
      </c>
      <c r="AE37" s="10"/>
      <c r="AF37" s="9">
        <v>24</v>
      </c>
      <c r="AG37" s="9">
        <v>151</v>
      </c>
      <c r="AH37" s="10"/>
      <c r="AI37" s="9">
        <v>513249</v>
      </c>
      <c r="AJ37" s="9">
        <v>4345993</v>
      </c>
      <c r="AK37" s="13"/>
      <c r="AL37" s="8">
        <v>2010</v>
      </c>
      <c r="AM37" s="11">
        <f t="shared" si="9"/>
        <v>2.5510204081632653</v>
      </c>
      <c r="AN37" s="11">
        <f t="shared" si="10"/>
        <v>1.5550477729007026</v>
      </c>
      <c r="AO37" s="11">
        <f t="shared" si="11"/>
        <v>4.260005855987748</v>
      </c>
      <c r="AP37" s="11">
        <f t="shared" si="12"/>
        <v>2.1519020892832295</v>
      </c>
      <c r="AQ37" s="11"/>
      <c r="AR37" s="11">
        <f t="shared" si="13"/>
        <v>20.663265306122447</v>
      </c>
      <c r="AS37" s="11">
        <f t="shared" si="14"/>
        <v>16.94261937911171</v>
      </c>
      <c r="AT37" s="11">
        <f t="shared" si="15"/>
        <v>29.593309158614684</v>
      </c>
      <c r="AU37" s="11">
        <f t="shared" si="16"/>
        <v>19.734018938063652</v>
      </c>
      <c r="AV37" s="11"/>
      <c r="AW37" s="11">
        <f t="shared" si="17"/>
        <v>42.3469387755102</v>
      </c>
      <c r="AX37" s="11">
        <f t="shared" si="18"/>
        <v>37.065224091570926</v>
      </c>
      <c r="AY37" s="11">
        <f t="shared" si="19"/>
        <v>35.46866671171273</v>
      </c>
      <c r="AZ37" s="11">
        <f t="shared" si="20"/>
        <v>36.712940568406964</v>
      </c>
      <c r="BA37" s="11"/>
      <c r="BB37" s="11">
        <f t="shared" si="21"/>
        <v>27.551020408163264</v>
      </c>
      <c r="BC37" s="11">
        <f t="shared" si="22"/>
        <v>31.388379334899195</v>
      </c>
      <c r="BD37" s="11">
        <f t="shared" si="23"/>
        <v>30.67801827368484</v>
      </c>
      <c r="BE37" s="11">
        <f t="shared" si="24"/>
        <v>31.23163677085473</v>
      </c>
      <c r="BF37" s="11"/>
      <c r="BG37" s="11">
        <f t="shared" si="25"/>
        <v>93.11224489795919</v>
      </c>
      <c r="BH37" s="11">
        <f t="shared" si="26"/>
        <v>86.95127057848254</v>
      </c>
      <c r="BI37" s="11">
        <f t="shared" si="27"/>
        <v>100</v>
      </c>
      <c r="BJ37" s="11">
        <f t="shared" si="28"/>
        <v>89.83049836660858</v>
      </c>
      <c r="BK37" s="11"/>
      <c r="BL37" s="11">
        <f t="shared" si="29"/>
        <v>100</v>
      </c>
      <c r="BM37" s="11">
        <f t="shared" si="30"/>
        <v>100</v>
      </c>
      <c r="BN37" s="11">
        <f t="shared" si="31"/>
        <v>100</v>
      </c>
      <c r="BO37" s="11">
        <f t="shared" si="32"/>
        <v>100</v>
      </c>
      <c r="BP37" s="11"/>
      <c r="BQ37" s="11">
        <f t="shared" si="33"/>
        <v>11.809706090184683</v>
      </c>
      <c r="BR37" s="11">
        <f t="shared" si="34"/>
        <v>100</v>
      </c>
    </row>
    <row r="38" spans="1:70" ht="12">
      <c r="A38" s="8">
        <v>2011</v>
      </c>
      <c r="B38" s="9">
        <v>9</v>
      </c>
      <c r="C38" s="9">
        <v>38860</v>
      </c>
      <c r="D38" s="9">
        <v>30502</v>
      </c>
      <c r="E38" s="10">
        <f aca="true" t="shared" si="36" ref="E38:E43">C38+D38</f>
        <v>69362</v>
      </c>
      <c r="F38" s="10"/>
      <c r="G38" s="9">
        <v>79</v>
      </c>
      <c r="H38" s="9">
        <v>429039</v>
      </c>
      <c r="I38" s="9">
        <v>206472</v>
      </c>
      <c r="J38" s="10">
        <f aca="true" t="shared" si="37" ref="J38:J43">H38+I38</f>
        <v>635511</v>
      </c>
      <c r="K38" s="10"/>
      <c r="L38" s="9">
        <v>164</v>
      </c>
      <c r="M38" s="9">
        <v>908185</v>
      </c>
      <c r="N38" s="9">
        <v>258915</v>
      </c>
      <c r="O38" s="10">
        <f aca="true" t="shared" si="38" ref="O38:O43">M38+N38</f>
        <v>1167100</v>
      </c>
      <c r="P38" s="10"/>
      <c r="Q38" s="9">
        <v>105</v>
      </c>
      <c r="R38" s="9">
        <v>788781</v>
      </c>
      <c r="S38" s="9">
        <v>223969</v>
      </c>
      <c r="T38" s="10">
        <f aca="true" t="shared" si="39" ref="T38:T43">R38+S38</f>
        <v>1012750</v>
      </c>
      <c r="U38" s="10"/>
      <c r="V38" s="10">
        <f t="shared" si="4"/>
        <v>357</v>
      </c>
      <c r="W38" s="10">
        <f t="shared" si="5"/>
        <v>2164865</v>
      </c>
      <c r="X38" s="10">
        <f t="shared" si="6"/>
        <v>719858</v>
      </c>
      <c r="Y38" s="10">
        <f t="shared" si="7"/>
        <v>2884723</v>
      </c>
      <c r="Z38" s="10"/>
      <c r="AA38" s="9">
        <v>383</v>
      </c>
      <c r="AB38" s="9">
        <v>2512057</v>
      </c>
      <c r="AC38" s="9">
        <f aca="true" t="shared" si="40" ref="AC38:AC43">D38+I38+N38+S38</f>
        <v>719858</v>
      </c>
      <c r="AD38" s="10">
        <f aca="true" t="shared" si="41" ref="AD38:AD43">AB38+AC38</f>
        <v>3231915</v>
      </c>
      <c r="AE38" s="10"/>
      <c r="AF38" s="9">
        <v>24</v>
      </c>
      <c r="AG38" s="9">
        <v>147</v>
      </c>
      <c r="AH38" s="10"/>
      <c r="AI38" s="9">
        <v>588855</v>
      </c>
      <c r="AJ38" s="9">
        <v>4658957</v>
      </c>
      <c r="AK38" s="13"/>
      <c r="AL38" s="8">
        <v>2011</v>
      </c>
      <c r="AM38" s="11">
        <f t="shared" si="9"/>
        <v>2.349869451697128</v>
      </c>
      <c r="AN38" s="11">
        <f t="shared" si="10"/>
        <v>1.546939420562511</v>
      </c>
      <c r="AO38" s="11">
        <f t="shared" si="11"/>
        <v>4.237224563733403</v>
      </c>
      <c r="AP38" s="11">
        <f t="shared" si="12"/>
        <v>2.146157928039568</v>
      </c>
      <c r="AQ38" s="11"/>
      <c r="AR38" s="11">
        <f t="shared" si="13"/>
        <v>20.626631853785902</v>
      </c>
      <c r="AS38" s="11">
        <f t="shared" si="14"/>
        <v>17.07919048015232</v>
      </c>
      <c r="AT38" s="11">
        <f t="shared" si="15"/>
        <v>28.682323458237597</v>
      </c>
      <c r="AU38" s="11">
        <f t="shared" si="16"/>
        <v>19.66360501436455</v>
      </c>
      <c r="AV38" s="11"/>
      <c r="AW38" s="11">
        <f t="shared" si="17"/>
        <v>42.819843342036556</v>
      </c>
      <c r="AX38" s="11">
        <f t="shared" si="18"/>
        <v>36.153041113318686</v>
      </c>
      <c r="AY38" s="11">
        <f t="shared" si="19"/>
        <v>35.96751025896774</v>
      </c>
      <c r="AZ38" s="11">
        <f t="shared" si="20"/>
        <v>36.11171704701392</v>
      </c>
      <c r="BA38" s="11"/>
      <c r="BB38" s="11">
        <f t="shared" si="21"/>
        <v>27.41514360313316</v>
      </c>
      <c r="BC38" s="11">
        <f t="shared" si="22"/>
        <v>31.399805020347866</v>
      </c>
      <c r="BD38" s="11">
        <f t="shared" si="23"/>
        <v>31.112941719061258</v>
      </c>
      <c r="BE38" s="11">
        <f t="shared" si="24"/>
        <v>31.335910752603333</v>
      </c>
      <c r="BF38" s="11"/>
      <c r="BG38" s="11">
        <f t="shared" si="25"/>
        <v>93.21148825065274</v>
      </c>
      <c r="BH38" s="11">
        <f t="shared" si="26"/>
        <v>86.17897603438139</v>
      </c>
      <c r="BI38" s="11">
        <f t="shared" si="27"/>
        <v>100</v>
      </c>
      <c r="BJ38" s="11">
        <f t="shared" si="28"/>
        <v>89.25739074202137</v>
      </c>
      <c r="BK38" s="11"/>
      <c r="BL38" s="11">
        <f aca="true" t="shared" si="42" ref="BL38:BL43">AA38*100/$AA38</f>
        <v>100</v>
      </c>
      <c r="BM38" s="11">
        <f aca="true" t="shared" si="43" ref="BM38:BM43">AB38*100/$AB38</f>
        <v>100</v>
      </c>
      <c r="BN38" s="11">
        <f aca="true" t="shared" si="44" ref="BN38:BN43">AC38*100/$AC38</f>
        <v>100</v>
      </c>
      <c r="BO38" s="11">
        <f aca="true" t="shared" si="45" ref="BO38:BO43">AD38*100/$AD38</f>
        <v>100</v>
      </c>
      <c r="BP38" s="11"/>
      <c r="BQ38" s="11">
        <f aca="true" t="shared" si="46" ref="BQ38:BR42">AI38*100/$AJ38</f>
        <v>12.639202293560555</v>
      </c>
      <c r="BR38" s="11">
        <f t="shared" si="46"/>
        <v>100</v>
      </c>
    </row>
    <row r="39" spans="1:70" ht="12">
      <c r="A39" s="8">
        <v>2012</v>
      </c>
      <c r="B39" s="9">
        <v>9</v>
      </c>
      <c r="C39" s="9">
        <v>40213</v>
      </c>
      <c r="D39" s="9">
        <v>30796</v>
      </c>
      <c r="E39" s="10">
        <f t="shared" si="36"/>
        <v>71009</v>
      </c>
      <c r="F39" s="10"/>
      <c r="G39" s="9">
        <v>81</v>
      </c>
      <c r="H39" s="9">
        <v>437862</v>
      </c>
      <c r="I39" s="9">
        <v>205639</v>
      </c>
      <c r="J39" s="10">
        <f t="shared" si="37"/>
        <v>643501</v>
      </c>
      <c r="K39" s="10"/>
      <c r="L39" s="9">
        <v>164</v>
      </c>
      <c r="M39" s="9">
        <v>908810</v>
      </c>
      <c r="N39" s="9">
        <v>267670</v>
      </c>
      <c r="O39" s="10">
        <f t="shared" si="38"/>
        <v>1176480</v>
      </c>
      <c r="P39" s="10"/>
      <c r="Q39" s="9">
        <v>104</v>
      </c>
      <c r="R39" s="9">
        <v>814348</v>
      </c>
      <c r="S39" s="9">
        <v>231826</v>
      </c>
      <c r="T39" s="10">
        <f t="shared" si="39"/>
        <v>1046174</v>
      </c>
      <c r="U39" s="10"/>
      <c r="V39" s="10">
        <f t="shared" si="4"/>
        <v>358</v>
      </c>
      <c r="W39" s="10">
        <f t="shared" si="5"/>
        <v>2201233</v>
      </c>
      <c r="X39" s="10">
        <f t="shared" si="6"/>
        <v>735931</v>
      </c>
      <c r="Y39" s="10">
        <f t="shared" si="7"/>
        <v>2937164</v>
      </c>
      <c r="Z39" s="10"/>
      <c r="AA39" s="9">
        <v>383</v>
      </c>
      <c r="AB39" s="9">
        <v>2571290</v>
      </c>
      <c r="AC39" s="9">
        <f t="shared" si="40"/>
        <v>735931</v>
      </c>
      <c r="AD39" s="10">
        <f t="shared" si="41"/>
        <v>3307221</v>
      </c>
      <c r="AE39" s="10"/>
      <c r="AF39" s="9">
        <v>23</v>
      </c>
      <c r="AG39" s="9">
        <v>146</v>
      </c>
      <c r="AH39" s="10"/>
      <c r="AI39" s="9">
        <v>549633</v>
      </c>
      <c r="AJ39" s="9">
        <v>4721234</v>
      </c>
      <c r="AK39" s="13"/>
      <c r="AL39" s="8">
        <v>2012</v>
      </c>
      <c r="AM39" s="11">
        <f t="shared" si="9"/>
        <v>2.349869451697128</v>
      </c>
      <c r="AN39" s="11">
        <f t="shared" si="10"/>
        <v>1.5639231669706646</v>
      </c>
      <c r="AO39" s="11">
        <f t="shared" si="11"/>
        <v>4.184631439632248</v>
      </c>
      <c r="AP39" s="11">
        <f t="shared" si="12"/>
        <v>2.147089656240088</v>
      </c>
      <c r="AQ39" s="11"/>
      <c r="AR39" s="11">
        <f t="shared" si="13"/>
        <v>21.148825065274153</v>
      </c>
      <c r="AS39" s="11">
        <f t="shared" si="14"/>
        <v>17.02888433432246</v>
      </c>
      <c r="AT39" s="11">
        <f t="shared" si="15"/>
        <v>27.942701149971942</v>
      </c>
      <c r="AU39" s="11">
        <f t="shared" si="16"/>
        <v>19.457453856273894</v>
      </c>
      <c r="AV39" s="11"/>
      <c r="AW39" s="11">
        <f t="shared" si="17"/>
        <v>42.819843342036556</v>
      </c>
      <c r="AX39" s="11">
        <f t="shared" si="18"/>
        <v>35.34451578779523</v>
      </c>
      <c r="AY39" s="11">
        <f t="shared" si="19"/>
        <v>36.371616360772954</v>
      </c>
      <c r="AZ39" s="11">
        <f t="shared" si="20"/>
        <v>35.57306874865635</v>
      </c>
      <c r="BA39" s="11"/>
      <c r="BB39" s="11">
        <f t="shared" si="21"/>
        <v>27.154046997389035</v>
      </c>
      <c r="BC39" s="11">
        <f t="shared" si="22"/>
        <v>31.670795592873617</v>
      </c>
      <c r="BD39" s="11">
        <f t="shared" si="23"/>
        <v>31.50105104962286</v>
      </c>
      <c r="BE39" s="11">
        <f t="shared" si="24"/>
        <v>31.633023617109348</v>
      </c>
      <c r="BF39" s="11"/>
      <c r="BG39" s="11">
        <f t="shared" si="25"/>
        <v>93.47258485639686</v>
      </c>
      <c r="BH39" s="11">
        <f t="shared" si="26"/>
        <v>85.60811888196197</v>
      </c>
      <c r="BI39" s="11">
        <f t="shared" si="27"/>
        <v>100</v>
      </c>
      <c r="BJ39" s="11">
        <f t="shared" si="28"/>
        <v>88.81063587827968</v>
      </c>
      <c r="BK39" s="11"/>
      <c r="BL39" s="11">
        <f t="shared" si="42"/>
        <v>100</v>
      </c>
      <c r="BM39" s="11">
        <f t="shared" si="43"/>
        <v>100</v>
      </c>
      <c r="BN39" s="11">
        <f t="shared" si="44"/>
        <v>100</v>
      </c>
      <c r="BO39" s="11">
        <f t="shared" si="45"/>
        <v>100</v>
      </c>
      <c r="BP39" s="11"/>
      <c r="BQ39" s="11">
        <f t="shared" si="46"/>
        <v>11.641723329112686</v>
      </c>
      <c r="BR39" s="11">
        <f t="shared" si="46"/>
        <v>100</v>
      </c>
    </row>
    <row r="40" spans="1:70" ht="12">
      <c r="A40" s="8">
        <v>2013</v>
      </c>
      <c r="B40" s="9">
        <v>9</v>
      </c>
      <c r="C40" s="9">
        <v>42096</v>
      </c>
      <c r="D40" s="9">
        <v>29186</v>
      </c>
      <c r="E40" s="10">
        <f t="shared" si="36"/>
        <v>71282</v>
      </c>
      <c r="F40" s="10"/>
      <c r="G40" s="9">
        <v>78</v>
      </c>
      <c r="H40" s="9">
        <v>425747</v>
      </c>
      <c r="I40" s="9">
        <v>196764</v>
      </c>
      <c r="J40" s="10">
        <f t="shared" si="37"/>
        <v>622511</v>
      </c>
      <c r="K40" s="10"/>
      <c r="L40" s="9">
        <v>160</v>
      </c>
      <c r="M40" s="9">
        <v>934085</v>
      </c>
      <c r="N40" s="9">
        <v>256018</v>
      </c>
      <c r="O40" s="10">
        <f t="shared" si="38"/>
        <v>1190103</v>
      </c>
      <c r="P40" s="10"/>
      <c r="Q40" s="9">
        <v>101</v>
      </c>
      <c r="R40" s="9">
        <v>804776</v>
      </c>
      <c r="S40" s="9">
        <v>225222</v>
      </c>
      <c r="T40" s="10">
        <f t="shared" si="39"/>
        <v>1029998</v>
      </c>
      <c r="U40" s="10"/>
      <c r="V40" s="10">
        <f t="shared" si="4"/>
        <v>348</v>
      </c>
      <c r="W40" s="10">
        <f t="shared" si="5"/>
        <v>2206704</v>
      </c>
      <c r="X40" s="10">
        <f t="shared" si="6"/>
        <v>707190</v>
      </c>
      <c r="Y40" s="10">
        <f t="shared" si="7"/>
        <v>2913894</v>
      </c>
      <c r="Z40" s="10"/>
      <c r="AA40" s="9">
        <v>373</v>
      </c>
      <c r="AB40" s="9">
        <v>2571966</v>
      </c>
      <c r="AC40" s="9">
        <f t="shared" si="40"/>
        <v>707190</v>
      </c>
      <c r="AD40" s="10">
        <f t="shared" si="41"/>
        <v>3279156</v>
      </c>
      <c r="AE40" s="10"/>
      <c r="AF40" s="9">
        <v>22</v>
      </c>
      <c r="AG40" s="9">
        <v>146</v>
      </c>
      <c r="AH40" s="10"/>
      <c r="AI40" s="9">
        <v>516830</v>
      </c>
      <c r="AJ40" s="9">
        <v>4565337</v>
      </c>
      <c r="AK40" s="13"/>
      <c r="AL40" s="8">
        <v>2013</v>
      </c>
      <c r="AM40" s="11">
        <f t="shared" si="9"/>
        <v>2.4128686327077746</v>
      </c>
      <c r="AN40" s="11">
        <f t="shared" si="10"/>
        <v>1.6367245912271002</v>
      </c>
      <c r="AO40" s="11">
        <f t="shared" si="11"/>
        <v>4.127037995446768</v>
      </c>
      <c r="AP40" s="11">
        <f t="shared" si="12"/>
        <v>2.173791060870541</v>
      </c>
      <c r="AQ40" s="11"/>
      <c r="AR40" s="11">
        <f t="shared" si="13"/>
        <v>20.91152815013405</v>
      </c>
      <c r="AS40" s="11">
        <f t="shared" si="14"/>
        <v>16.553368123839896</v>
      </c>
      <c r="AT40" s="11">
        <f t="shared" si="15"/>
        <v>27.82335723073007</v>
      </c>
      <c r="AU40" s="11">
        <f t="shared" si="16"/>
        <v>18.983878778563753</v>
      </c>
      <c r="AV40" s="11"/>
      <c r="AW40" s="11">
        <f t="shared" si="17"/>
        <v>42.89544235924933</v>
      </c>
      <c r="AX40" s="11">
        <f t="shared" si="18"/>
        <v>36.31793732887604</v>
      </c>
      <c r="AY40" s="11">
        <f t="shared" si="19"/>
        <v>36.202152179753675</v>
      </c>
      <c r="AZ40" s="11">
        <f t="shared" si="20"/>
        <v>36.2929668487867</v>
      </c>
      <c r="BA40" s="11"/>
      <c r="BB40" s="11">
        <f t="shared" si="21"/>
        <v>27.07774798927614</v>
      </c>
      <c r="BC40" s="11">
        <f t="shared" si="22"/>
        <v>31.29030477074736</v>
      </c>
      <c r="BD40" s="11">
        <f t="shared" si="23"/>
        <v>31.847452594069487</v>
      </c>
      <c r="BE40" s="11">
        <f t="shared" si="24"/>
        <v>31.410460496542402</v>
      </c>
      <c r="BF40" s="11"/>
      <c r="BG40" s="11">
        <f t="shared" si="25"/>
        <v>93.2975871313673</v>
      </c>
      <c r="BH40" s="11">
        <f t="shared" si="26"/>
        <v>85.79833481469039</v>
      </c>
      <c r="BI40" s="11">
        <f t="shared" si="27"/>
        <v>100</v>
      </c>
      <c r="BJ40" s="11">
        <f t="shared" si="28"/>
        <v>88.8610971847634</v>
      </c>
      <c r="BK40" s="11"/>
      <c r="BL40" s="11">
        <f t="shared" si="42"/>
        <v>100</v>
      </c>
      <c r="BM40" s="11">
        <f t="shared" si="43"/>
        <v>100</v>
      </c>
      <c r="BN40" s="11">
        <f t="shared" si="44"/>
        <v>100</v>
      </c>
      <c r="BO40" s="11">
        <f t="shared" si="45"/>
        <v>100</v>
      </c>
      <c r="BP40" s="11"/>
      <c r="BQ40" s="11">
        <f t="shared" si="46"/>
        <v>11.32074149181101</v>
      </c>
      <c r="BR40" s="11">
        <f t="shared" si="46"/>
        <v>100</v>
      </c>
    </row>
    <row r="41" spans="1:70" ht="12">
      <c r="A41" s="8">
        <v>2014</v>
      </c>
      <c r="B41" s="9">
        <v>9</v>
      </c>
      <c r="C41" s="9">
        <v>43377</v>
      </c>
      <c r="D41" s="9">
        <v>30022</v>
      </c>
      <c r="E41" s="10">
        <f t="shared" si="36"/>
        <v>73399</v>
      </c>
      <c r="F41" s="10"/>
      <c r="G41" s="9">
        <v>72</v>
      </c>
      <c r="H41" s="9">
        <v>434000</v>
      </c>
      <c r="I41" s="9">
        <v>207643</v>
      </c>
      <c r="J41" s="10">
        <f t="shared" si="37"/>
        <v>641643</v>
      </c>
      <c r="K41" s="10"/>
      <c r="L41" s="9">
        <v>158</v>
      </c>
      <c r="M41" s="9">
        <v>929107</v>
      </c>
      <c r="N41" s="9">
        <v>250940</v>
      </c>
      <c r="O41" s="10">
        <f t="shared" si="38"/>
        <v>1180047</v>
      </c>
      <c r="P41" s="10"/>
      <c r="Q41" s="9">
        <v>99</v>
      </c>
      <c r="R41" s="9">
        <v>807249</v>
      </c>
      <c r="S41" s="9">
        <v>227561</v>
      </c>
      <c r="T41" s="10">
        <f t="shared" si="39"/>
        <v>1034810</v>
      </c>
      <c r="U41" s="10"/>
      <c r="V41" s="10">
        <f t="shared" si="4"/>
        <v>338</v>
      </c>
      <c r="W41" s="10">
        <f t="shared" si="5"/>
        <v>2213733</v>
      </c>
      <c r="X41" s="10">
        <f t="shared" si="6"/>
        <v>716166</v>
      </c>
      <c r="Y41" s="10">
        <f t="shared" si="7"/>
        <v>2929899</v>
      </c>
      <c r="Z41" s="10"/>
      <c r="AA41" s="9">
        <v>363</v>
      </c>
      <c r="AB41" s="9">
        <v>2581557</v>
      </c>
      <c r="AC41" s="9">
        <v>716166</v>
      </c>
      <c r="AD41" s="10">
        <f t="shared" si="41"/>
        <v>3297723</v>
      </c>
      <c r="AE41" s="10"/>
      <c r="AF41" s="10">
        <v>21</v>
      </c>
      <c r="AG41" s="10">
        <v>140</v>
      </c>
      <c r="AH41" s="10"/>
      <c r="AI41" s="9">
        <v>544339</v>
      </c>
      <c r="AJ41" s="9">
        <v>4840019</v>
      </c>
      <c r="AK41" s="13"/>
      <c r="AL41" s="8">
        <v>2014</v>
      </c>
      <c r="AM41" s="11">
        <f t="shared" si="9"/>
        <v>2.479338842975207</v>
      </c>
      <c r="AN41" s="11">
        <f t="shared" si="10"/>
        <v>1.680265049348126</v>
      </c>
      <c r="AO41" s="11">
        <f t="shared" si="11"/>
        <v>4.19204486110762</v>
      </c>
      <c r="AP41" s="11">
        <f t="shared" si="12"/>
        <v>2.2257478872543266</v>
      </c>
      <c r="AQ41" s="11"/>
      <c r="AR41" s="11">
        <f t="shared" si="13"/>
        <v>19.834710743801654</v>
      </c>
      <c r="AS41" s="11">
        <f t="shared" si="14"/>
        <v>16.8115598454731</v>
      </c>
      <c r="AT41" s="11">
        <f t="shared" si="15"/>
        <v>28.99369699203816</v>
      </c>
      <c r="AU41" s="11">
        <f t="shared" si="16"/>
        <v>19.457152708095858</v>
      </c>
      <c r="AV41" s="11"/>
      <c r="AW41" s="11">
        <f t="shared" si="17"/>
        <v>43.52617079889807</v>
      </c>
      <c r="AX41" s="11">
        <f t="shared" si="18"/>
        <v>35.99017956992621</v>
      </c>
      <c r="AY41" s="11">
        <f t="shared" si="19"/>
        <v>35.039362382464404</v>
      </c>
      <c r="AZ41" s="11">
        <f t="shared" si="20"/>
        <v>35.783690746615164</v>
      </c>
      <c r="BA41" s="11"/>
      <c r="BB41" s="11">
        <f t="shared" si="21"/>
        <v>27.272727272727273</v>
      </c>
      <c r="BC41" s="11">
        <f t="shared" si="22"/>
        <v>31.269849939397037</v>
      </c>
      <c r="BD41" s="11">
        <f t="shared" si="23"/>
        <v>31.77489576438982</v>
      </c>
      <c r="BE41" s="11">
        <f t="shared" si="24"/>
        <v>31.379530664036974</v>
      </c>
      <c r="BF41" s="11"/>
      <c r="BG41" s="11">
        <f t="shared" si="25"/>
        <v>93.1129476584022</v>
      </c>
      <c r="BH41" s="11">
        <f t="shared" si="26"/>
        <v>85.75185440414448</v>
      </c>
      <c r="BI41" s="11">
        <f t="shared" si="27"/>
        <v>100</v>
      </c>
      <c r="BJ41" s="11">
        <f t="shared" si="28"/>
        <v>88.84612200600232</v>
      </c>
      <c r="BK41" s="11"/>
      <c r="BL41" s="11">
        <f t="shared" si="42"/>
        <v>100</v>
      </c>
      <c r="BM41" s="11">
        <f t="shared" si="43"/>
        <v>100</v>
      </c>
      <c r="BN41" s="11">
        <f t="shared" si="44"/>
        <v>100</v>
      </c>
      <c r="BO41" s="11">
        <f t="shared" si="45"/>
        <v>100</v>
      </c>
      <c r="BP41" s="11"/>
      <c r="BQ41" s="11">
        <f t="shared" si="46"/>
        <v>11.246629403727548</v>
      </c>
      <c r="BR41" s="11">
        <f t="shared" si="46"/>
        <v>100</v>
      </c>
    </row>
    <row r="42" spans="1:70" ht="12">
      <c r="A42" s="8">
        <v>2015</v>
      </c>
      <c r="B42" s="9">
        <v>8</v>
      </c>
      <c r="C42" s="9">
        <v>45055</v>
      </c>
      <c r="D42" s="9">
        <v>29411</v>
      </c>
      <c r="E42" s="10">
        <f t="shared" si="36"/>
        <v>74466</v>
      </c>
      <c r="F42" s="10"/>
      <c r="G42" s="9">
        <v>69</v>
      </c>
      <c r="H42" s="9">
        <v>447532</v>
      </c>
      <c r="I42" s="9">
        <v>201720</v>
      </c>
      <c r="J42" s="10">
        <f t="shared" si="37"/>
        <v>649252</v>
      </c>
      <c r="K42" s="10"/>
      <c r="L42" s="9">
        <v>157</v>
      </c>
      <c r="M42" s="9">
        <v>931044</v>
      </c>
      <c r="N42" s="9">
        <v>246126</v>
      </c>
      <c r="O42" s="10">
        <f t="shared" si="38"/>
        <v>1177170</v>
      </c>
      <c r="P42" s="10"/>
      <c r="Q42" s="9">
        <v>96</v>
      </c>
      <c r="R42" s="9">
        <v>811038</v>
      </c>
      <c r="S42" s="9">
        <v>237158</v>
      </c>
      <c r="T42" s="10">
        <f t="shared" si="39"/>
        <v>1048196</v>
      </c>
      <c r="U42" s="10"/>
      <c r="V42" s="10">
        <f t="shared" si="4"/>
        <v>330</v>
      </c>
      <c r="W42" s="10">
        <f t="shared" si="5"/>
        <v>2234669</v>
      </c>
      <c r="X42" s="10">
        <f t="shared" si="6"/>
        <v>714415</v>
      </c>
      <c r="Y42" s="10">
        <f t="shared" si="7"/>
        <v>2949084</v>
      </c>
      <c r="Z42" s="10"/>
      <c r="AA42" s="9">
        <v>354</v>
      </c>
      <c r="AB42" s="9">
        <v>2588238</v>
      </c>
      <c r="AC42" s="9">
        <v>714415</v>
      </c>
      <c r="AD42" s="10">
        <f t="shared" si="41"/>
        <v>3302653</v>
      </c>
      <c r="AE42" s="10"/>
      <c r="AF42" s="10">
        <v>21</v>
      </c>
      <c r="AG42" s="10">
        <v>142</v>
      </c>
      <c r="AH42" s="10"/>
      <c r="AI42" s="9">
        <v>534306</v>
      </c>
      <c r="AJ42" s="9">
        <v>4801929</v>
      </c>
      <c r="AK42" s="13"/>
      <c r="AL42" s="8">
        <v>2015</v>
      </c>
      <c r="AM42" s="11">
        <f t="shared" si="9"/>
        <v>2.2598870056497176</v>
      </c>
      <c r="AN42" s="11">
        <f t="shared" si="10"/>
        <v>1.740759543751386</v>
      </c>
      <c r="AO42" s="11">
        <f t="shared" si="11"/>
        <v>4.116794860130317</v>
      </c>
      <c r="AP42" s="11">
        <f t="shared" si="12"/>
        <v>2.2547327860359534</v>
      </c>
      <c r="AQ42" s="11"/>
      <c r="AR42" s="11">
        <f t="shared" si="13"/>
        <v>19.491525423728813</v>
      </c>
      <c r="AS42" s="11">
        <f t="shared" si="14"/>
        <v>17.29099101396394</v>
      </c>
      <c r="AT42" s="11">
        <f t="shared" si="15"/>
        <v>28.235689340229417</v>
      </c>
      <c r="AU42" s="11">
        <f t="shared" si="16"/>
        <v>19.658498788701085</v>
      </c>
      <c r="AV42" s="11"/>
      <c r="AW42" s="11">
        <f t="shared" si="17"/>
        <v>44.35028248587571</v>
      </c>
      <c r="AX42" s="11">
        <f t="shared" si="18"/>
        <v>35.972116938241385</v>
      </c>
      <c r="AY42" s="11">
        <f t="shared" si="19"/>
        <v>34.451404295822456</v>
      </c>
      <c r="AZ42" s="11">
        <f t="shared" si="20"/>
        <v>35.64316323876592</v>
      </c>
      <c r="BA42" s="11"/>
      <c r="BB42" s="11">
        <f t="shared" si="21"/>
        <v>27.11864406779661</v>
      </c>
      <c r="BC42" s="11">
        <f t="shared" si="22"/>
        <v>31.335526331040654</v>
      </c>
      <c r="BD42" s="11">
        <f t="shared" si="23"/>
        <v>33.19611150381781</v>
      </c>
      <c r="BE42" s="11">
        <f t="shared" si="24"/>
        <v>31.73799972325279</v>
      </c>
      <c r="BF42" s="11"/>
      <c r="BG42" s="11">
        <f t="shared" si="25"/>
        <v>93.22033898305085</v>
      </c>
      <c r="BH42" s="11">
        <f t="shared" si="26"/>
        <v>86.33939382699737</v>
      </c>
      <c r="BI42" s="11">
        <f t="shared" si="27"/>
        <v>100</v>
      </c>
      <c r="BJ42" s="11">
        <f t="shared" si="28"/>
        <v>89.29439453675576</v>
      </c>
      <c r="BK42" s="11"/>
      <c r="BL42" s="11">
        <f t="shared" si="42"/>
        <v>100</v>
      </c>
      <c r="BM42" s="11">
        <f t="shared" si="43"/>
        <v>100</v>
      </c>
      <c r="BN42" s="11">
        <f t="shared" si="44"/>
        <v>100</v>
      </c>
      <c r="BO42" s="11">
        <f t="shared" si="45"/>
        <v>100</v>
      </c>
      <c r="BP42" s="11"/>
      <c r="BQ42" s="11">
        <f t="shared" si="46"/>
        <v>11.126903375705888</v>
      </c>
      <c r="BR42" s="11">
        <f t="shared" si="46"/>
        <v>100</v>
      </c>
    </row>
    <row r="43" spans="1:70" ht="12">
      <c r="A43" s="8">
        <v>2016</v>
      </c>
      <c r="B43" s="9"/>
      <c r="C43" s="9"/>
      <c r="D43" s="9"/>
      <c r="E43" s="10">
        <f t="shared" si="36"/>
        <v>0</v>
      </c>
      <c r="F43" s="10"/>
      <c r="G43" s="9"/>
      <c r="H43" s="9"/>
      <c r="I43" s="9"/>
      <c r="J43" s="10">
        <f t="shared" si="37"/>
        <v>0</v>
      </c>
      <c r="K43" s="10"/>
      <c r="L43" s="9"/>
      <c r="M43" s="9"/>
      <c r="N43" s="9"/>
      <c r="O43" s="10">
        <f t="shared" si="38"/>
        <v>0</v>
      </c>
      <c r="P43" s="10"/>
      <c r="Q43" s="9"/>
      <c r="R43" s="9"/>
      <c r="S43" s="9"/>
      <c r="T43" s="10">
        <f t="shared" si="39"/>
        <v>0</v>
      </c>
      <c r="U43" s="10"/>
      <c r="V43" s="10">
        <f>B43+G43+L43+Q43</f>
        <v>0</v>
      </c>
      <c r="W43" s="10">
        <f>C43+H43+M43+R43</f>
        <v>0</v>
      </c>
      <c r="X43" s="10">
        <f>D43+I43+N43+S43</f>
        <v>0</v>
      </c>
      <c r="Y43" s="10">
        <f>E43+J43+O43+T43</f>
        <v>0</v>
      </c>
      <c r="Z43" s="10"/>
      <c r="AA43" s="9"/>
      <c r="AB43" s="9"/>
      <c r="AC43" s="9">
        <f t="shared" si="40"/>
        <v>0</v>
      </c>
      <c r="AD43" s="10">
        <f t="shared" si="41"/>
        <v>0</v>
      </c>
      <c r="AE43" s="10"/>
      <c r="AF43" s="10"/>
      <c r="AG43" s="10"/>
      <c r="AH43" s="10"/>
      <c r="AI43" s="9"/>
      <c r="AJ43" s="9"/>
      <c r="AK43" s="13"/>
      <c r="AL43" s="8">
        <v>2016</v>
      </c>
      <c r="AM43" s="11" t="e">
        <f>B43*100/$AA43</f>
        <v>#DIV/0!</v>
      </c>
      <c r="AN43" s="11" t="e">
        <f>C43*100/$AB43</f>
        <v>#DIV/0!</v>
      </c>
      <c r="AO43" s="11" t="e">
        <f>D43*100/$AC43</f>
        <v>#DIV/0!</v>
      </c>
      <c r="AP43" s="11" t="e">
        <f>E43*100/$AD43</f>
        <v>#DIV/0!</v>
      </c>
      <c r="AQ43" s="11"/>
      <c r="AR43" s="11" t="e">
        <f>G43*100/$AA43</f>
        <v>#DIV/0!</v>
      </c>
      <c r="AS43" s="11" t="e">
        <f>H43*100/$AB43</f>
        <v>#DIV/0!</v>
      </c>
      <c r="AT43" s="11" t="e">
        <f>I43*100/$AC43</f>
        <v>#DIV/0!</v>
      </c>
      <c r="AU43" s="11" t="e">
        <f>J43*100/$AD43</f>
        <v>#DIV/0!</v>
      </c>
      <c r="AV43" s="11"/>
      <c r="AW43" s="11" t="e">
        <f>L43*100/$AA43</f>
        <v>#DIV/0!</v>
      </c>
      <c r="AX43" s="11" t="e">
        <f>M43*100/$AB43</f>
        <v>#DIV/0!</v>
      </c>
      <c r="AY43" s="11" t="e">
        <f>N43*100/$AC43</f>
        <v>#DIV/0!</v>
      </c>
      <c r="AZ43" s="11" t="e">
        <f>O43*100/$AD43</f>
        <v>#DIV/0!</v>
      </c>
      <c r="BA43" s="11"/>
      <c r="BB43" s="11" t="e">
        <f>Q43*100/$AA43</f>
        <v>#DIV/0!</v>
      </c>
      <c r="BC43" s="11" t="e">
        <f>R43*100/$AB43</f>
        <v>#DIV/0!</v>
      </c>
      <c r="BD43" s="11" t="e">
        <f>S43*100/$AC43</f>
        <v>#DIV/0!</v>
      </c>
      <c r="BE43" s="11" t="e">
        <f>T43*100/$AD43</f>
        <v>#DIV/0!</v>
      </c>
      <c r="BF43" s="11"/>
      <c r="BG43" s="11" t="e">
        <f>V43*100/$AA43</f>
        <v>#DIV/0!</v>
      </c>
      <c r="BH43" s="11" t="e">
        <f>W43*100/$AB43</f>
        <v>#DIV/0!</v>
      </c>
      <c r="BI43" s="11" t="e">
        <f>X43*100/$AC43</f>
        <v>#DIV/0!</v>
      </c>
      <c r="BJ43" s="11" t="e">
        <f>Y43*100/$AD43</f>
        <v>#DIV/0!</v>
      </c>
      <c r="BK43" s="11"/>
      <c r="BL43" s="11" t="e">
        <f t="shared" si="42"/>
        <v>#DIV/0!</v>
      </c>
      <c r="BM43" s="11" t="e">
        <f t="shared" si="43"/>
        <v>#DIV/0!</v>
      </c>
      <c r="BN43" s="11" t="e">
        <f t="shared" si="44"/>
        <v>#DIV/0!</v>
      </c>
      <c r="BO43" s="11" t="e">
        <f t="shared" si="45"/>
        <v>#DIV/0!</v>
      </c>
      <c r="BP43" s="11"/>
      <c r="BQ43" s="11" t="e">
        <f>AI43*100/$AJ43</f>
        <v>#DIV/0!</v>
      </c>
      <c r="BR43" s="11" t="e">
        <f>AJ43*100/$AJ43</f>
        <v>#DIV/0!</v>
      </c>
    </row>
    <row r="44" spans="1:70" ht="12">
      <c r="A44" s="8">
        <v>2017</v>
      </c>
      <c r="B44" s="9"/>
      <c r="C44" s="9"/>
      <c r="D44" s="9"/>
      <c r="E44" s="10">
        <f>C44+D44</f>
        <v>0</v>
      </c>
      <c r="F44" s="10"/>
      <c r="G44" s="9"/>
      <c r="H44" s="9"/>
      <c r="I44" s="9"/>
      <c r="J44" s="10">
        <f>H44+I44</f>
        <v>0</v>
      </c>
      <c r="K44" s="10"/>
      <c r="L44" s="9"/>
      <c r="M44" s="9"/>
      <c r="N44" s="9"/>
      <c r="O44" s="10">
        <f>M44+N44</f>
        <v>0</v>
      </c>
      <c r="P44" s="10"/>
      <c r="Q44" s="9"/>
      <c r="R44" s="9"/>
      <c r="S44" s="9"/>
      <c r="T44" s="10">
        <f>R44+S44</f>
        <v>0</v>
      </c>
      <c r="U44" s="10"/>
      <c r="V44" s="10">
        <f>B44+G44+L44+Q44</f>
        <v>0</v>
      </c>
      <c r="W44" s="10">
        <f>C44+H44+M44+R44</f>
        <v>0</v>
      </c>
      <c r="X44" s="10">
        <f>D44+I44+N44+S44</f>
        <v>0</v>
      </c>
      <c r="Y44" s="10">
        <f>E44+J44+O44+T44</f>
        <v>0</v>
      </c>
      <c r="Z44" s="10"/>
      <c r="AA44" s="9"/>
      <c r="AB44" s="9"/>
      <c r="AC44" s="9">
        <f>D44+I44+N44+S44</f>
        <v>0</v>
      </c>
      <c r="AD44" s="10">
        <f>AB44+AC44</f>
        <v>0</v>
      </c>
      <c r="AE44" s="10"/>
      <c r="AF44" s="10"/>
      <c r="AG44" s="10"/>
      <c r="AH44" s="10"/>
      <c r="AI44" s="9"/>
      <c r="AJ44" s="9"/>
      <c r="AK44" s="13"/>
      <c r="AL44" s="8">
        <v>2017</v>
      </c>
      <c r="AM44" s="11" t="e">
        <f>B44*100/$AA44</f>
        <v>#DIV/0!</v>
      </c>
      <c r="AN44" s="11" t="e">
        <f>C44*100/$AB44</f>
        <v>#DIV/0!</v>
      </c>
      <c r="AO44" s="11" t="e">
        <f>D44*100/$AC44</f>
        <v>#DIV/0!</v>
      </c>
      <c r="AP44" s="11" t="e">
        <f>E44*100/$AD44</f>
        <v>#DIV/0!</v>
      </c>
      <c r="AQ44" s="11"/>
      <c r="AR44" s="11" t="e">
        <f>G44*100/$AA44</f>
        <v>#DIV/0!</v>
      </c>
      <c r="AS44" s="11" t="e">
        <f>H44*100/$AB44</f>
        <v>#DIV/0!</v>
      </c>
      <c r="AT44" s="11" t="e">
        <f>I44*100/$AC44</f>
        <v>#DIV/0!</v>
      </c>
      <c r="AU44" s="11" t="e">
        <f>J44*100/$AD44</f>
        <v>#DIV/0!</v>
      </c>
      <c r="AV44" s="11"/>
      <c r="AW44" s="11" t="e">
        <f>L44*100/$AA44</f>
        <v>#DIV/0!</v>
      </c>
      <c r="AX44" s="11" t="e">
        <f>M44*100/$AB44</f>
        <v>#DIV/0!</v>
      </c>
      <c r="AY44" s="11" t="e">
        <f>N44*100/$AC44</f>
        <v>#DIV/0!</v>
      </c>
      <c r="AZ44" s="11" t="e">
        <f>O44*100/$AD44</f>
        <v>#DIV/0!</v>
      </c>
      <c r="BA44" s="11"/>
      <c r="BB44" s="11" t="e">
        <f>Q44*100/$AA44</f>
        <v>#DIV/0!</v>
      </c>
      <c r="BC44" s="11" t="e">
        <f>R44*100/$AB44</f>
        <v>#DIV/0!</v>
      </c>
      <c r="BD44" s="11" t="e">
        <f>S44*100/$AC44</f>
        <v>#DIV/0!</v>
      </c>
      <c r="BE44" s="11" t="e">
        <f>T44*100/$AD44</f>
        <v>#DIV/0!</v>
      </c>
      <c r="BF44" s="11"/>
      <c r="BG44" s="11" t="e">
        <f>V44*100/$AA44</f>
        <v>#DIV/0!</v>
      </c>
      <c r="BH44" s="11" t="e">
        <f>W44*100/$AB44</f>
        <v>#DIV/0!</v>
      </c>
      <c r="BI44" s="11" t="e">
        <f>X44*100/$AC44</f>
        <v>#DIV/0!</v>
      </c>
      <c r="BJ44" s="11" t="e">
        <f>Y44*100/$AD44</f>
        <v>#DIV/0!</v>
      </c>
      <c r="BK44" s="11"/>
      <c r="BL44" s="11" t="e">
        <f>AA44*100/$AA44</f>
        <v>#DIV/0!</v>
      </c>
      <c r="BM44" s="11" t="e">
        <f>AB44*100/$AB44</f>
        <v>#DIV/0!</v>
      </c>
      <c r="BN44" s="11" t="e">
        <f>AC44*100/$AC44</f>
        <v>#DIV/0!</v>
      </c>
      <c r="BO44" s="11" t="e">
        <f>AD44*100/$AD44</f>
        <v>#DIV/0!</v>
      </c>
      <c r="BP44" s="11"/>
      <c r="BQ44" s="11" t="e">
        <f>AI44*100/$AJ44</f>
        <v>#DIV/0!</v>
      </c>
      <c r="BR44" s="11" t="e">
        <f>AJ44*100/$AJ44</f>
        <v>#DIV/0!</v>
      </c>
    </row>
    <row r="45" spans="1:70" ht="12.75" thickBo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3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</row>
    <row r="46" spans="1:70" ht="12">
      <c r="A46" s="15" t="s">
        <v>32</v>
      </c>
      <c r="B46" s="16"/>
      <c r="C46" s="16"/>
      <c r="D46" s="16"/>
      <c r="E46" s="16"/>
      <c r="F46" s="16"/>
      <c r="G46" s="1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3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</row>
    <row r="47" spans="1:70" ht="12">
      <c r="A47" s="15" t="s">
        <v>33</v>
      </c>
      <c r="B47" s="16"/>
      <c r="C47" s="16"/>
      <c r="D47" s="16"/>
      <c r="E47" s="16"/>
      <c r="F47" s="16"/>
      <c r="G47" s="1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3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</row>
    <row r="48" spans="1:37" ht="12">
      <c r="A48" s="1" t="s">
        <v>24</v>
      </c>
      <c r="AK48" s="13"/>
    </row>
    <row r="49" spans="1:37" ht="12">
      <c r="A49" s="1" t="s">
        <v>25</v>
      </c>
      <c r="AK49" s="13"/>
    </row>
    <row r="50" ht="12">
      <c r="AK50" s="13"/>
    </row>
    <row r="51" spans="1:37" ht="12">
      <c r="A51" s="1" t="s">
        <v>28</v>
      </c>
      <c r="AK51" s="13"/>
    </row>
    <row r="52" ht="12">
      <c r="A52" s="1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2006-04-18T07:00:38Z</dcterms:created>
  <dcterms:modified xsi:type="dcterms:W3CDTF">2016-03-07T08:49:22Z</dcterms:modified>
  <cp:category/>
  <cp:version/>
  <cp:contentType/>
  <cp:contentStatus/>
</cp:coreProperties>
</file>