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1"/>
  </bookViews>
  <sheets>
    <sheet name="FORAGGI" sheetId="1" r:id="rId1"/>
    <sheet name="Foraggi_per_specie" sheetId="2" r:id="rId2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<sst xmlns="http://schemas.openxmlformats.org/spreadsheetml/2006/main" count="436" uniqueCount="64">
  <si>
    <t>Temporanee</t>
  </si>
  <si>
    <t xml:space="preserve"> Permanenti</t>
  </si>
  <si>
    <t>Permanenti</t>
  </si>
  <si>
    <t>Totale</t>
  </si>
  <si>
    <t>Produzione (a)</t>
  </si>
  <si>
    <t>Superficie (ettari)</t>
  </si>
  <si>
    <t>Produz.</t>
  </si>
  <si>
    <t>unità</t>
  </si>
  <si>
    <t>accessor.</t>
  </si>
  <si>
    <t>foragg.</t>
  </si>
  <si>
    <t>Prati</t>
  </si>
  <si>
    <t>Unità</t>
  </si>
  <si>
    <t>Di cui:</t>
  </si>
  <si>
    <t>senza</t>
  </si>
  <si>
    <t>Anni</t>
  </si>
  <si>
    <t>Erbai</t>
  </si>
  <si>
    <t>avvicend.</t>
  </si>
  <si>
    <t>utilizz.</t>
  </si>
  <si>
    <t>Pascoli</t>
  </si>
  <si>
    <t>prod. acc.</t>
  </si>
  <si>
    <t>....</t>
  </si>
  <si>
    <t>FILE: FORAGGI.XLS</t>
  </si>
  <si>
    <t>PRODUZIONE DELLE COLTIVAZIONI FORAGGERE PER SPECIE</t>
  </si>
  <si>
    <t>EMILIA-ROMAGNA</t>
  </si>
  <si>
    <t>(....) Dato non disponibile</t>
  </si>
  <si>
    <t>(a) Produzione in migliaia di quintali di foraggio verde; unità foraggere in migliaia)</t>
  </si>
  <si>
    <t>Fonte: Istat</t>
  </si>
  <si>
    <t>totale</t>
  </si>
  <si>
    <t>Superficie</t>
  </si>
  <si>
    <t>in produzione</t>
  </si>
  <si>
    <t>Produzione</t>
  </si>
  <si>
    <t>foraggere</t>
  </si>
  <si>
    <t>Mais ceroso</t>
  </si>
  <si>
    <t>Foraggere temporanee</t>
  </si>
  <si>
    <t>Orzo in erba</t>
  </si>
  <si>
    <t>Orzo ceroso</t>
  </si>
  <si>
    <t>Loietto</t>
  </si>
  <si>
    <t>Altri erbai monofiti</t>
  </si>
  <si>
    <t>Graminacee</t>
  </si>
  <si>
    <t>Leguminose</t>
  </si>
  <si>
    <t>Altri miscugli</t>
  </si>
  <si>
    <t>Erba medica</t>
  </si>
  <si>
    <t>Sulla</t>
  </si>
  <si>
    <t>Altre specie</t>
  </si>
  <si>
    <t>Prati avvicendati polifiti</t>
  </si>
  <si>
    <t>Erbai (b)</t>
  </si>
  <si>
    <t>Prati avvicendati (c)</t>
  </si>
  <si>
    <t>(b) Mais ceroso, orzo in erba, orzo ceroso, loietto, altri erbai monofiti, graminacee, leguminose e altri miscugli.</t>
  </si>
  <si>
    <t>(c ) Erba medica, lupinella, sulla, altre specie, prati avvicendati polifiti.</t>
  </si>
  <si>
    <t>Totale generale</t>
  </si>
  <si>
    <t>Foraggere permanenti</t>
  </si>
  <si>
    <t>Altri pascoli</t>
  </si>
  <si>
    <t>Pascoli poveri</t>
  </si>
  <si>
    <t xml:space="preserve">Totale pascoli </t>
  </si>
  <si>
    <t>ITALIA.</t>
  </si>
  <si>
    <t>Lupinella</t>
  </si>
  <si>
    <t>Superficie in ettari e produzione in migliaia di quintali.</t>
  </si>
  <si>
    <t>EMILIA-ROMAGNA (ITALIA a casella DC1)</t>
  </si>
  <si>
    <t>PRODUZIONE DELLE COLTIVAZIONI FORAGGERE PER SPECIE.</t>
  </si>
  <si>
    <t>foraggere (d)</t>
  </si>
  <si>
    <t xml:space="preserve">(d) Definisce il valore energetico dei vari alimenti; è pari al valore nutritivo di un Kg. di orzo e produce 2,200 Kcal. </t>
  </si>
  <si>
    <t>PERIODO: 2006 - 2015.</t>
  </si>
  <si>
    <t>PERIODO: 1990 - 2015.</t>
  </si>
  <si>
    <t>Fonte: Istat (dati aggiornati 11 gennaio 2017).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</si>
</sst>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fill"/>
      <protection/>
    </xf>
    <xf numFmtId="0" fontId="3" fillId="0" borderId="12" xfId="0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" fontId="4" fillId="0" borderId="0" xfId="43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6"/>
  <sheetViews>
    <sheetView zoomScalePageLayoutView="0" workbookViewId="0" topLeftCell="A1">
      <pane xSplit="1" ySplit="12" topLeftCell="B2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U37" sqref="U37:U39"/>
    </sheetView>
  </sheetViews>
  <sheetFormatPr defaultColWidth="10.625" defaultRowHeight="12.75"/>
  <cols>
    <col min="1" max="1" width="5.625" style="2" customWidth="1"/>
    <col min="2" max="4" width="10.625" style="2" customWidth="1"/>
    <col min="5" max="5" width="10.875" style="2" bestFit="1" customWidth="1"/>
    <col min="6" max="6" width="0.875" style="2" customWidth="1"/>
    <col min="7" max="10" width="10.625" style="2" customWidth="1"/>
    <col min="11" max="11" width="0.875" style="2" customWidth="1"/>
    <col min="12" max="15" width="10.625" style="2" customWidth="1"/>
    <col min="16" max="16" width="0.875" style="2" customWidth="1"/>
    <col min="17" max="16384" width="10.625" style="2" customWidth="1"/>
  </cols>
  <sheetData>
    <row r="1" ht="12">
      <c r="A1" s="1" t="s">
        <v>22</v>
      </c>
    </row>
    <row r="2" ht="12">
      <c r="A2" s="1" t="s">
        <v>23</v>
      </c>
    </row>
    <row r="3" ht="12">
      <c r="A3" s="3" t="s">
        <v>62</v>
      </c>
    </row>
    <row r="4" ht="12.75" thickBot="1">
      <c r="A4" s="1" t="s">
        <v>21</v>
      </c>
    </row>
    <row r="5" spans="1:23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7" spans="2:20" ht="12">
      <c r="B7" s="1" t="s">
        <v>0</v>
      </c>
      <c r="J7" s="1" t="s">
        <v>0</v>
      </c>
      <c r="K7" s="1"/>
      <c r="L7" s="1" t="s">
        <v>1</v>
      </c>
      <c r="T7" s="1" t="s">
        <v>2</v>
      </c>
    </row>
    <row r="8" spans="2:23" ht="12">
      <c r="B8" s="10"/>
      <c r="C8" s="10"/>
      <c r="D8" s="10"/>
      <c r="E8" s="10"/>
      <c r="F8" s="10"/>
      <c r="G8" s="10"/>
      <c r="H8" s="10"/>
      <c r="I8" s="10"/>
      <c r="J8" s="11"/>
      <c r="K8" s="12"/>
      <c r="L8" s="10"/>
      <c r="M8" s="10"/>
      <c r="N8" s="10"/>
      <c r="O8" s="10"/>
      <c r="P8" s="10"/>
      <c r="Q8" s="10"/>
      <c r="R8" s="10"/>
      <c r="S8" s="10"/>
      <c r="T8" s="11"/>
      <c r="W8" s="1" t="s">
        <v>3</v>
      </c>
    </row>
    <row r="9" spans="2:23" ht="12">
      <c r="B9" s="1" t="s">
        <v>4</v>
      </c>
      <c r="G9" s="1" t="s">
        <v>5</v>
      </c>
      <c r="L9" s="1" t="s">
        <v>4</v>
      </c>
      <c r="Q9" s="1" t="s">
        <v>5</v>
      </c>
      <c r="U9" s="1" t="s">
        <v>6</v>
      </c>
      <c r="W9" s="1" t="s">
        <v>7</v>
      </c>
    </row>
    <row r="10" spans="2:23" ht="12">
      <c r="B10" s="10"/>
      <c r="C10" s="10"/>
      <c r="D10" s="10"/>
      <c r="E10" s="11"/>
      <c r="F10" s="12"/>
      <c r="G10" s="10"/>
      <c r="H10" s="10"/>
      <c r="I10" s="10"/>
      <c r="J10" s="11"/>
      <c r="K10" s="12"/>
      <c r="L10" s="10"/>
      <c r="M10" s="10"/>
      <c r="N10" s="10"/>
      <c r="O10" s="11"/>
      <c r="P10" s="12"/>
      <c r="Q10" s="10"/>
      <c r="R10" s="10"/>
      <c r="S10" s="10"/>
      <c r="T10" s="11"/>
      <c r="U10" s="1" t="s">
        <v>8</v>
      </c>
      <c r="V10" s="1" t="s">
        <v>3</v>
      </c>
      <c r="W10" s="1" t="s">
        <v>9</v>
      </c>
    </row>
    <row r="11" spans="3:23" ht="12">
      <c r="C11" s="1" t="s">
        <v>10</v>
      </c>
      <c r="E11" s="1" t="s">
        <v>11</v>
      </c>
      <c r="F11" s="1"/>
      <c r="H11" s="1" t="s">
        <v>10</v>
      </c>
      <c r="J11" s="1" t="s">
        <v>12</v>
      </c>
      <c r="K11" s="1"/>
      <c r="O11" s="1" t="s">
        <v>11</v>
      </c>
      <c r="P11" s="1"/>
      <c r="T11" s="1" t="s">
        <v>12</v>
      </c>
      <c r="U11" s="1" t="s">
        <v>11</v>
      </c>
      <c r="V11" s="1" t="s">
        <v>7</v>
      </c>
      <c r="W11" s="1" t="s">
        <v>13</v>
      </c>
    </row>
    <row r="12" spans="1:23" ht="12">
      <c r="A12" s="1" t="s">
        <v>14</v>
      </c>
      <c r="B12" s="1" t="s">
        <v>15</v>
      </c>
      <c r="C12" s="1" t="s">
        <v>16</v>
      </c>
      <c r="D12" s="1" t="s">
        <v>3</v>
      </c>
      <c r="E12" s="1" t="s">
        <v>9</v>
      </c>
      <c r="F12" s="1"/>
      <c r="G12" s="1" t="s">
        <v>15</v>
      </c>
      <c r="H12" s="1" t="s">
        <v>16</v>
      </c>
      <c r="I12" s="1" t="s">
        <v>3</v>
      </c>
      <c r="J12" s="1" t="s">
        <v>17</v>
      </c>
      <c r="K12" s="12"/>
      <c r="L12" s="1" t="s">
        <v>10</v>
      </c>
      <c r="M12" s="1" t="s">
        <v>18</v>
      </c>
      <c r="N12" s="1" t="s">
        <v>3</v>
      </c>
      <c r="O12" s="1" t="s">
        <v>9</v>
      </c>
      <c r="P12" s="1"/>
      <c r="Q12" s="1" t="s">
        <v>10</v>
      </c>
      <c r="R12" s="1" t="s">
        <v>18</v>
      </c>
      <c r="S12" s="1" t="s">
        <v>3</v>
      </c>
      <c r="T12" s="1" t="s">
        <v>17</v>
      </c>
      <c r="U12" s="1" t="s">
        <v>9</v>
      </c>
      <c r="V12" s="1" t="s">
        <v>9</v>
      </c>
      <c r="W12" s="1" t="s">
        <v>19</v>
      </c>
    </row>
    <row r="13" spans="1:23" ht="12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">
      <c r="A14" s="6">
        <v>1990</v>
      </c>
      <c r="B14" s="7">
        <v>24486</v>
      </c>
      <c r="C14" s="7">
        <v>109670</v>
      </c>
      <c r="D14" s="8">
        <f aca="true" t="shared" si="0" ref="D14:D26">B14+C14</f>
        <v>134156</v>
      </c>
      <c r="E14" s="7">
        <v>1947980</v>
      </c>
      <c r="F14" s="7"/>
      <c r="G14" s="7">
        <v>56360</v>
      </c>
      <c r="H14" s="7">
        <v>332840</v>
      </c>
      <c r="I14" s="8">
        <f aca="true" t="shared" si="1" ref="I14:I34">G14+H14</f>
        <v>389200</v>
      </c>
      <c r="J14" s="7">
        <v>389200</v>
      </c>
      <c r="K14" s="7"/>
      <c r="L14" s="7">
        <v>14591</v>
      </c>
      <c r="M14" s="7">
        <v>2082</v>
      </c>
      <c r="N14" s="8">
        <f aca="true" t="shared" si="2" ref="N14:N34">L14+M14</f>
        <v>16673</v>
      </c>
      <c r="O14" s="7">
        <v>229930</v>
      </c>
      <c r="P14" s="7"/>
      <c r="Q14" s="7">
        <v>92750</v>
      </c>
      <c r="R14" s="7">
        <v>58900</v>
      </c>
      <c r="S14" s="8">
        <f aca="true" t="shared" si="3" ref="S14:S34">R14+Q14</f>
        <v>151650</v>
      </c>
      <c r="T14" s="7">
        <v>112620</v>
      </c>
      <c r="U14" s="7">
        <v>9301</v>
      </c>
      <c r="V14" s="8">
        <f aca="true" t="shared" si="4" ref="V14:V34">U14+O14+E14</f>
        <v>2187211</v>
      </c>
      <c r="W14" s="8">
        <f aca="true" t="shared" si="5" ref="W14:W34">O14+E14</f>
        <v>2177910</v>
      </c>
    </row>
    <row r="15" spans="1:23" ht="12">
      <c r="A15" s="6">
        <v>1991</v>
      </c>
      <c r="B15" s="7">
        <v>22004</v>
      </c>
      <c r="C15" s="7">
        <v>106045</v>
      </c>
      <c r="D15" s="8">
        <f t="shared" si="0"/>
        <v>128049</v>
      </c>
      <c r="E15" s="7">
        <v>1851498</v>
      </c>
      <c r="F15" s="7"/>
      <c r="G15" s="7">
        <v>51020</v>
      </c>
      <c r="H15" s="7">
        <v>345375</v>
      </c>
      <c r="I15" s="8">
        <f t="shared" si="1"/>
        <v>396395</v>
      </c>
      <c r="J15" s="7">
        <v>386395</v>
      </c>
      <c r="K15" s="7"/>
      <c r="L15" s="7">
        <v>14248</v>
      </c>
      <c r="M15" s="7">
        <v>2195</v>
      </c>
      <c r="N15" s="8">
        <f t="shared" si="2"/>
        <v>16443</v>
      </c>
      <c r="O15" s="7">
        <v>224920</v>
      </c>
      <c r="P15" s="7"/>
      <c r="Q15" s="7">
        <v>86440</v>
      </c>
      <c r="R15" s="7">
        <v>59220</v>
      </c>
      <c r="S15" s="8">
        <f t="shared" si="3"/>
        <v>145660</v>
      </c>
      <c r="T15" s="7">
        <v>117850</v>
      </c>
      <c r="U15" s="7">
        <v>723</v>
      </c>
      <c r="V15" s="8">
        <f t="shared" si="4"/>
        <v>2077141</v>
      </c>
      <c r="W15" s="8">
        <f t="shared" si="5"/>
        <v>2076418</v>
      </c>
    </row>
    <row r="16" spans="1:23" ht="12">
      <c r="A16" s="6">
        <v>1992</v>
      </c>
      <c r="B16" s="7">
        <v>20883</v>
      </c>
      <c r="C16" s="7">
        <v>107932</v>
      </c>
      <c r="D16" s="8">
        <f t="shared" si="0"/>
        <v>128815</v>
      </c>
      <c r="E16" s="7">
        <v>1852290</v>
      </c>
      <c r="F16" s="7"/>
      <c r="G16" s="7">
        <v>46785</v>
      </c>
      <c r="H16" s="7">
        <v>330775</v>
      </c>
      <c r="I16" s="8">
        <f t="shared" si="1"/>
        <v>377560</v>
      </c>
      <c r="J16" s="7">
        <v>367560</v>
      </c>
      <c r="K16" s="7"/>
      <c r="L16" s="7">
        <v>16403</v>
      </c>
      <c r="M16" s="7">
        <v>2750</v>
      </c>
      <c r="N16" s="8">
        <f t="shared" si="2"/>
        <v>19153</v>
      </c>
      <c r="O16" s="7">
        <v>266751</v>
      </c>
      <c r="P16" s="7"/>
      <c r="Q16" s="7">
        <v>88300</v>
      </c>
      <c r="R16" s="7">
        <v>53150</v>
      </c>
      <c r="S16" s="8">
        <f t="shared" si="3"/>
        <v>141450</v>
      </c>
      <c r="T16" s="7">
        <v>113030</v>
      </c>
      <c r="U16" s="7">
        <v>1437</v>
      </c>
      <c r="V16" s="8">
        <f t="shared" si="4"/>
        <v>2120478</v>
      </c>
      <c r="W16" s="8">
        <f t="shared" si="5"/>
        <v>2119041</v>
      </c>
    </row>
    <row r="17" spans="1:23" ht="12">
      <c r="A17" s="6">
        <v>1993</v>
      </c>
      <c r="B17" s="7">
        <v>20241</v>
      </c>
      <c r="C17" s="7">
        <v>111825</v>
      </c>
      <c r="D17" s="8">
        <f t="shared" si="0"/>
        <v>132066</v>
      </c>
      <c r="E17" s="7">
        <v>1896170</v>
      </c>
      <c r="F17" s="7"/>
      <c r="G17" s="7">
        <v>44860</v>
      </c>
      <c r="H17" s="7">
        <v>334170</v>
      </c>
      <c r="I17" s="8">
        <f t="shared" si="1"/>
        <v>379030</v>
      </c>
      <c r="J17" s="7">
        <v>371030</v>
      </c>
      <c r="K17" s="7"/>
      <c r="L17" s="7">
        <v>15168</v>
      </c>
      <c r="M17" s="7">
        <v>2797</v>
      </c>
      <c r="N17" s="8">
        <f t="shared" si="2"/>
        <v>17965</v>
      </c>
      <c r="O17" s="7">
        <v>250529</v>
      </c>
      <c r="P17" s="7"/>
      <c r="Q17" s="7">
        <v>87900</v>
      </c>
      <c r="R17" s="7">
        <v>52905</v>
      </c>
      <c r="S17" s="8">
        <f t="shared" si="3"/>
        <v>140805</v>
      </c>
      <c r="T17" s="7">
        <v>112790</v>
      </c>
      <c r="U17" s="7">
        <v>1214</v>
      </c>
      <c r="V17" s="8">
        <f t="shared" si="4"/>
        <v>2147913</v>
      </c>
      <c r="W17" s="8">
        <f t="shared" si="5"/>
        <v>2146699</v>
      </c>
    </row>
    <row r="18" spans="1:23" ht="12">
      <c r="A18" s="6">
        <v>1994</v>
      </c>
      <c r="B18" s="7">
        <v>14389</v>
      </c>
      <c r="C18" s="7">
        <v>112507</v>
      </c>
      <c r="D18" s="8">
        <f t="shared" si="0"/>
        <v>126896</v>
      </c>
      <c r="E18" s="7">
        <v>1820486</v>
      </c>
      <c r="F18" s="7"/>
      <c r="G18" s="7">
        <v>30430</v>
      </c>
      <c r="H18" s="7">
        <v>322510</v>
      </c>
      <c r="I18" s="8">
        <f t="shared" si="1"/>
        <v>352940</v>
      </c>
      <c r="J18" s="7">
        <v>343940</v>
      </c>
      <c r="K18" s="7"/>
      <c r="L18" s="7">
        <v>14767</v>
      </c>
      <c r="M18" s="7">
        <v>2722</v>
      </c>
      <c r="N18" s="8">
        <f t="shared" si="2"/>
        <v>17489</v>
      </c>
      <c r="O18" s="7">
        <v>244804</v>
      </c>
      <c r="P18" s="7"/>
      <c r="Q18" s="7">
        <v>87350</v>
      </c>
      <c r="R18" s="7">
        <v>51800</v>
      </c>
      <c r="S18" s="8">
        <f t="shared" si="3"/>
        <v>139150</v>
      </c>
      <c r="T18" s="7">
        <v>109950</v>
      </c>
      <c r="U18" s="7">
        <v>1428</v>
      </c>
      <c r="V18" s="8">
        <f t="shared" si="4"/>
        <v>2066718</v>
      </c>
      <c r="W18" s="8">
        <f t="shared" si="5"/>
        <v>2065290</v>
      </c>
    </row>
    <row r="19" spans="1:23" ht="12">
      <c r="A19" s="6">
        <v>1995</v>
      </c>
      <c r="B19" s="7">
        <v>15198</v>
      </c>
      <c r="C19" s="7">
        <v>109585</v>
      </c>
      <c r="D19" s="8">
        <f t="shared" si="0"/>
        <v>124783</v>
      </c>
      <c r="E19" s="7">
        <v>1803846</v>
      </c>
      <c r="F19" s="7"/>
      <c r="G19" s="7">
        <v>31525</v>
      </c>
      <c r="H19" s="7">
        <v>314710</v>
      </c>
      <c r="I19" s="8">
        <f t="shared" si="1"/>
        <v>346235</v>
      </c>
      <c r="J19" s="7">
        <v>341235</v>
      </c>
      <c r="K19" s="7"/>
      <c r="L19" s="7">
        <v>15132</v>
      </c>
      <c r="M19" s="7">
        <v>2774</v>
      </c>
      <c r="N19" s="8">
        <f t="shared" si="2"/>
        <v>17906</v>
      </c>
      <c r="O19" s="7">
        <v>252120</v>
      </c>
      <c r="P19" s="7"/>
      <c r="Q19" s="7">
        <v>85000</v>
      </c>
      <c r="R19" s="7">
        <v>50190</v>
      </c>
      <c r="S19" s="8">
        <f t="shared" si="3"/>
        <v>135190</v>
      </c>
      <c r="T19" s="7">
        <v>110490</v>
      </c>
      <c r="U19" s="9" t="s">
        <v>20</v>
      </c>
      <c r="V19" s="8">
        <f t="shared" si="4"/>
        <v>2055966</v>
      </c>
      <c r="W19" s="8">
        <f t="shared" si="5"/>
        <v>2055966</v>
      </c>
    </row>
    <row r="20" spans="1:23" ht="12">
      <c r="A20" s="6">
        <v>1996</v>
      </c>
      <c r="B20" s="7">
        <v>17549</v>
      </c>
      <c r="C20" s="7">
        <v>110163</v>
      </c>
      <c r="D20" s="8">
        <f t="shared" si="0"/>
        <v>127712</v>
      </c>
      <c r="E20" s="7">
        <v>1891785</v>
      </c>
      <c r="F20" s="7"/>
      <c r="G20" s="7">
        <v>35360</v>
      </c>
      <c r="H20" s="7">
        <v>320135</v>
      </c>
      <c r="I20" s="8">
        <f t="shared" si="1"/>
        <v>355495</v>
      </c>
      <c r="J20" s="7">
        <v>352495</v>
      </c>
      <c r="K20" s="7"/>
      <c r="L20" s="7">
        <v>15736</v>
      </c>
      <c r="M20" s="7">
        <v>3220</v>
      </c>
      <c r="N20" s="8">
        <f t="shared" si="2"/>
        <v>18956</v>
      </c>
      <c r="O20" s="7">
        <v>277224</v>
      </c>
      <c r="P20" s="7"/>
      <c r="Q20" s="7">
        <v>87625</v>
      </c>
      <c r="R20" s="7">
        <v>50610</v>
      </c>
      <c r="S20" s="8">
        <f t="shared" si="3"/>
        <v>138235</v>
      </c>
      <c r="T20" s="7">
        <v>111485</v>
      </c>
      <c r="U20" s="9" t="s">
        <v>20</v>
      </c>
      <c r="V20" s="8">
        <f t="shared" si="4"/>
        <v>2169009</v>
      </c>
      <c r="W20" s="8">
        <f t="shared" si="5"/>
        <v>2169009</v>
      </c>
    </row>
    <row r="21" spans="1:23" ht="12">
      <c r="A21" s="6">
        <v>1997</v>
      </c>
      <c r="B21" s="7">
        <v>17719</v>
      </c>
      <c r="C21" s="7">
        <v>120235</v>
      </c>
      <c r="D21" s="8">
        <f t="shared" si="0"/>
        <v>137954</v>
      </c>
      <c r="E21" s="7">
        <v>2031198</v>
      </c>
      <c r="F21" s="7"/>
      <c r="G21" s="7">
        <v>36165</v>
      </c>
      <c r="H21" s="7">
        <v>331570</v>
      </c>
      <c r="I21" s="8">
        <f t="shared" si="1"/>
        <v>367735</v>
      </c>
      <c r="J21" s="7">
        <v>365235</v>
      </c>
      <c r="K21" s="7"/>
      <c r="L21" s="7">
        <v>15153</v>
      </c>
      <c r="M21" s="7">
        <v>2872</v>
      </c>
      <c r="N21" s="8">
        <f t="shared" si="2"/>
        <v>18025</v>
      </c>
      <c r="O21" s="7">
        <v>263231</v>
      </c>
      <c r="P21" s="7"/>
      <c r="Q21" s="7">
        <v>85420</v>
      </c>
      <c r="R21" s="7">
        <v>52085</v>
      </c>
      <c r="S21" s="8">
        <f t="shared" si="3"/>
        <v>137505</v>
      </c>
      <c r="T21" s="7">
        <v>110795</v>
      </c>
      <c r="U21" s="9" t="s">
        <v>20</v>
      </c>
      <c r="V21" s="8">
        <f t="shared" si="4"/>
        <v>2294429</v>
      </c>
      <c r="W21" s="8">
        <f t="shared" si="5"/>
        <v>2294429</v>
      </c>
    </row>
    <row r="22" spans="1:23" ht="12">
      <c r="A22" s="6">
        <v>1998</v>
      </c>
      <c r="B22" s="7">
        <v>16735</v>
      </c>
      <c r="C22" s="7">
        <v>116817</v>
      </c>
      <c r="D22" s="8">
        <f t="shared" si="0"/>
        <v>133552</v>
      </c>
      <c r="E22" s="7">
        <v>1965371</v>
      </c>
      <c r="F22" s="7"/>
      <c r="G22" s="7">
        <f>34030+1150</f>
        <v>35180</v>
      </c>
      <c r="H22" s="7">
        <f>326357+9000</f>
        <v>335357</v>
      </c>
      <c r="I22" s="8">
        <f t="shared" si="1"/>
        <v>370537</v>
      </c>
      <c r="J22" s="7">
        <f>324357+9000+34030+1150</f>
        <v>368537</v>
      </c>
      <c r="K22" s="7"/>
      <c r="L22" s="7">
        <v>11828</v>
      </c>
      <c r="M22" s="7">
        <v>2713.1</v>
      </c>
      <c r="N22" s="8">
        <f t="shared" si="2"/>
        <v>14541.1</v>
      </c>
      <c r="O22" s="7">
        <v>213653</v>
      </c>
      <c r="P22" s="7"/>
      <c r="Q22" s="7">
        <f>64580+21075</f>
        <v>85655</v>
      </c>
      <c r="R22" s="7">
        <v>52540</v>
      </c>
      <c r="S22" s="8">
        <f t="shared" si="3"/>
        <v>138195</v>
      </c>
      <c r="T22" s="7">
        <f>52380+19575+38030</f>
        <v>109985</v>
      </c>
      <c r="U22" s="9" t="s">
        <v>20</v>
      </c>
      <c r="V22" s="8">
        <f t="shared" si="4"/>
        <v>2179024</v>
      </c>
      <c r="W22" s="8">
        <f t="shared" si="5"/>
        <v>2179024</v>
      </c>
    </row>
    <row r="23" spans="1:23" ht="12">
      <c r="A23" s="6">
        <v>1999</v>
      </c>
      <c r="B23" s="7">
        <v>16251</v>
      </c>
      <c r="C23" s="7">
        <v>119673</v>
      </c>
      <c r="D23" s="8">
        <f t="shared" si="0"/>
        <v>135924</v>
      </c>
      <c r="E23" s="7">
        <v>1991538</v>
      </c>
      <c r="F23" s="7"/>
      <c r="G23" s="7">
        <v>35650</v>
      </c>
      <c r="H23" s="7">
        <v>326865</v>
      </c>
      <c r="I23" s="8">
        <f t="shared" si="1"/>
        <v>362515</v>
      </c>
      <c r="J23" s="7">
        <v>362515</v>
      </c>
      <c r="K23" s="7"/>
      <c r="L23" s="7">
        <v>11135</v>
      </c>
      <c r="M23" s="7">
        <v>2646.25</v>
      </c>
      <c r="N23" s="8">
        <f t="shared" si="2"/>
        <v>13781.25</v>
      </c>
      <c r="O23" s="7">
        <v>202598</v>
      </c>
      <c r="P23" s="7"/>
      <c r="Q23" s="7">
        <v>86050</v>
      </c>
      <c r="R23" s="7">
        <v>53500</v>
      </c>
      <c r="S23" s="8">
        <f t="shared" si="3"/>
        <v>139550</v>
      </c>
      <c r="T23" s="7">
        <v>110935</v>
      </c>
      <c r="U23" s="9" t="s">
        <v>20</v>
      </c>
      <c r="V23" s="8">
        <f t="shared" si="4"/>
        <v>2194136</v>
      </c>
      <c r="W23" s="8">
        <f t="shared" si="5"/>
        <v>2194136</v>
      </c>
    </row>
    <row r="24" spans="1:23" ht="12">
      <c r="A24" s="6">
        <v>2000</v>
      </c>
      <c r="B24" s="7">
        <v>15076</v>
      </c>
      <c r="C24" s="7">
        <v>110745</v>
      </c>
      <c r="D24" s="8">
        <f t="shared" si="0"/>
        <v>125821</v>
      </c>
      <c r="E24" s="7">
        <v>1849209</v>
      </c>
      <c r="F24" s="7"/>
      <c r="G24" s="7">
        <v>32810</v>
      </c>
      <c r="H24" s="7">
        <v>327240</v>
      </c>
      <c r="I24" s="8">
        <f t="shared" si="1"/>
        <v>360050</v>
      </c>
      <c r="J24" s="7">
        <v>358750</v>
      </c>
      <c r="K24" s="7"/>
      <c r="L24" s="7">
        <v>9194.89</v>
      </c>
      <c r="M24" s="7">
        <v>3129.9</v>
      </c>
      <c r="N24" s="8">
        <f t="shared" si="2"/>
        <v>12324.789999999999</v>
      </c>
      <c r="O24" s="7">
        <v>181435</v>
      </c>
      <c r="P24" s="7"/>
      <c r="Q24" s="7">
        <v>81545</v>
      </c>
      <c r="R24" s="7">
        <v>51010</v>
      </c>
      <c r="S24" s="8">
        <f t="shared" si="3"/>
        <v>132555</v>
      </c>
      <c r="T24" s="7">
        <f>66545+41310</f>
        <v>107855</v>
      </c>
      <c r="U24" s="9" t="s">
        <v>20</v>
      </c>
      <c r="V24" s="8">
        <f t="shared" si="4"/>
        <v>2030644</v>
      </c>
      <c r="W24" s="8">
        <f t="shared" si="5"/>
        <v>2030644</v>
      </c>
    </row>
    <row r="25" spans="1:23" ht="12">
      <c r="A25" s="6">
        <v>2001</v>
      </c>
      <c r="B25" s="7">
        <v>15571</v>
      </c>
      <c r="C25" s="7">
        <v>104613</v>
      </c>
      <c r="D25" s="8">
        <f t="shared" si="0"/>
        <v>120184</v>
      </c>
      <c r="E25" s="7">
        <v>1772807</v>
      </c>
      <c r="F25" s="7"/>
      <c r="G25" s="7">
        <v>33520</v>
      </c>
      <c r="H25" s="7">
        <v>318049</v>
      </c>
      <c r="I25" s="8">
        <f t="shared" si="1"/>
        <v>351569</v>
      </c>
      <c r="J25" s="7">
        <v>349069</v>
      </c>
      <c r="K25" s="7"/>
      <c r="L25" s="7">
        <v>12145</v>
      </c>
      <c r="M25" s="7">
        <v>3075</v>
      </c>
      <c r="N25" s="8">
        <f t="shared" si="2"/>
        <v>15220</v>
      </c>
      <c r="O25" s="7">
        <v>222205</v>
      </c>
      <c r="P25" s="7"/>
      <c r="Q25" s="7">
        <v>83870</v>
      </c>
      <c r="R25" s="7">
        <v>51940</v>
      </c>
      <c r="S25" s="8">
        <f t="shared" si="3"/>
        <v>135810</v>
      </c>
      <c r="T25" s="7">
        <v>112200</v>
      </c>
      <c r="U25" s="9" t="s">
        <v>20</v>
      </c>
      <c r="V25" s="8">
        <f t="shared" si="4"/>
        <v>1995012</v>
      </c>
      <c r="W25" s="8">
        <f t="shared" si="5"/>
        <v>1995012</v>
      </c>
    </row>
    <row r="26" spans="1:23" ht="12">
      <c r="A26" s="6">
        <v>2002</v>
      </c>
      <c r="B26" s="7">
        <v>13890</v>
      </c>
      <c r="C26" s="7">
        <v>113654</v>
      </c>
      <c r="D26" s="8">
        <f t="shared" si="0"/>
        <v>127544</v>
      </c>
      <c r="E26" s="7">
        <v>1858660</v>
      </c>
      <c r="F26" s="7"/>
      <c r="G26" s="7">
        <v>29950</v>
      </c>
      <c r="H26" s="7">
        <v>307480</v>
      </c>
      <c r="I26" s="8">
        <f t="shared" si="1"/>
        <v>337430</v>
      </c>
      <c r="J26" s="7">
        <v>337430</v>
      </c>
      <c r="K26" s="7"/>
      <c r="L26" s="7">
        <v>10637</v>
      </c>
      <c r="M26" s="7">
        <v>2525</v>
      </c>
      <c r="N26" s="8">
        <f t="shared" si="2"/>
        <v>13162</v>
      </c>
      <c r="O26" s="7">
        <v>193488</v>
      </c>
      <c r="P26" s="7"/>
      <c r="Q26" s="7">
        <v>89312</v>
      </c>
      <c r="R26" s="7">
        <v>41490</v>
      </c>
      <c r="S26" s="8">
        <f t="shared" si="3"/>
        <v>130802</v>
      </c>
      <c r="T26" s="7">
        <v>115602</v>
      </c>
      <c r="U26" s="9" t="s">
        <v>20</v>
      </c>
      <c r="V26" s="8">
        <f t="shared" si="4"/>
        <v>2052148</v>
      </c>
      <c r="W26" s="8">
        <f t="shared" si="5"/>
        <v>2052148</v>
      </c>
    </row>
    <row r="27" spans="1:23" ht="12">
      <c r="A27" s="6">
        <v>2003</v>
      </c>
      <c r="B27" s="7">
        <v>13211</v>
      </c>
      <c r="C27" s="7">
        <v>90918</v>
      </c>
      <c r="D27" s="7">
        <v>104130</v>
      </c>
      <c r="E27" s="7">
        <v>1523071</v>
      </c>
      <c r="F27" s="7"/>
      <c r="G27" s="7">
        <v>33810</v>
      </c>
      <c r="H27" s="7">
        <v>319144</v>
      </c>
      <c r="I27" s="8">
        <f t="shared" si="1"/>
        <v>352954</v>
      </c>
      <c r="J27" s="7">
        <v>352954</v>
      </c>
      <c r="K27" s="7"/>
      <c r="L27" s="7">
        <v>9365</v>
      </c>
      <c r="M27" s="7">
        <v>1611</v>
      </c>
      <c r="N27" s="8">
        <f t="shared" si="2"/>
        <v>10976</v>
      </c>
      <c r="O27" s="7">
        <v>160466</v>
      </c>
      <c r="P27" s="7"/>
      <c r="Q27" s="7">
        <v>93062</v>
      </c>
      <c r="R27" s="7">
        <v>40780</v>
      </c>
      <c r="S27" s="8">
        <f t="shared" si="3"/>
        <v>133842</v>
      </c>
      <c r="T27" s="7">
        <v>118392</v>
      </c>
      <c r="U27" s="9" t="s">
        <v>20</v>
      </c>
      <c r="V27" s="8">
        <f t="shared" si="4"/>
        <v>1683537</v>
      </c>
      <c r="W27" s="8">
        <f t="shared" si="5"/>
        <v>1683537</v>
      </c>
    </row>
    <row r="28" spans="1:23" ht="12">
      <c r="A28" s="6">
        <v>2004</v>
      </c>
      <c r="B28" s="7">
        <v>15390</v>
      </c>
      <c r="C28" s="7">
        <v>118630</v>
      </c>
      <c r="D28" s="8">
        <f aca="true" t="shared" si="6" ref="D28:D34">B28+C28</f>
        <v>134020</v>
      </c>
      <c r="E28" s="7">
        <v>1944191</v>
      </c>
      <c r="F28" s="7"/>
      <c r="G28" s="7">
        <v>31690</v>
      </c>
      <c r="H28" s="7">
        <v>324200</v>
      </c>
      <c r="I28" s="8">
        <f t="shared" si="1"/>
        <v>355890</v>
      </c>
      <c r="J28" s="7">
        <v>355890</v>
      </c>
      <c r="K28" s="7"/>
      <c r="L28" s="7">
        <v>12999</v>
      </c>
      <c r="M28" s="7">
        <v>2374</v>
      </c>
      <c r="N28" s="8">
        <f t="shared" si="2"/>
        <v>15373</v>
      </c>
      <c r="O28" s="7">
        <v>224413</v>
      </c>
      <c r="P28" s="7"/>
      <c r="Q28" s="7">
        <v>93797</v>
      </c>
      <c r="R28" s="7">
        <v>42410</v>
      </c>
      <c r="S28" s="8">
        <f t="shared" si="3"/>
        <v>136207</v>
      </c>
      <c r="T28" s="7">
        <v>121207</v>
      </c>
      <c r="U28" s="9" t="s">
        <v>20</v>
      </c>
      <c r="V28" s="8">
        <f t="shared" si="4"/>
        <v>2168604</v>
      </c>
      <c r="W28" s="8">
        <f t="shared" si="5"/>
        <v>2168604</v>
      </c>
    </row>
    <row r="29" spans="1:23" ht="12">
      <c r="A29" s="6">
        <v>2005</v>
      </c>
      <c r="B29" s="7">
        <v>15548</v>
      </c>
      <c r="C29" s="7">
        <v>121619</v>
      </c>
      <c r="D29" s="8">
        <f t="shared" si="6"/>
        <v>137167</v>
      </c>
      <c r="E29" s="7">
        <v>1983133</v>
      </c>
      <c r="F29" s="7"/>
      <c r="G29" s="7">
        <v>30925</v>
      </c>
      <c r="H29" s="7">
        <v>327322</v>
      </c>
      <c r="I29" s="8">
        <f t="shared" si="1"/>
        <v>358247</v>
      </c>
      <c r="J29" s="7">
        <v>358247</v>
      </c>
      <c r="K29" s="7"/>
      <c r="L29" s="7">
        <v>12997</v>
      </c>
      <c r="M29" s="7">
        <v>2575</v>
      </c>
      <c r="N29" s="8">
        <f t="shared" si="2"/>
        <v>15572</v>
      </c>
      <c r="O29" s="7">
        <v>228139</v>
      </c>
      <c r="P29" s="7"/>
      <c r="Q29" s="7">
        <v>91757</v>
      </c>
      <c r="R29" s="7">
        <v>38930</v>
      </c>
      <c r="S29" s="8">
        <f t="shared" si="3"/>
        <v>130687</v>
      </c>
      <c r="T29" s="7">
        <v>118687</v>
      </c>
      <c r="U29" s="9" t="s">
        <v>20</v>
      </c>
      <c r="V29" s="8">
        <f t="shared" si="4"/>
        <v>2211272</v>
      </c>
      <c r="W29" s="8">
        <f t="shared" si="5"/>
        <v>2211272</v>
      </c>
    </row>
    <row r="30" spans="1:23" ht="12">
      <c r="A30" s="6">
        <v>2006</v>
      </c>
      <c r="B30" s="7">
        <f>Foraggi_per_specie!BQ15</f>
        <v>14250</v>
      </c>
      <c r="C30" s="7">
        <f>Foraggi_per_specie!BV15</f>
        <v>112837</v>
      </c>
      <c r="D30" s="8">
        <f t="shared" si="6"/>
        <v>127087</v>
      </c>
      <c r="E30" s="7">
        <f>Foraggi_per_specie!CB15</f>
        <v>1855700</v>
      </c>
      <c r="F30" s="7"/>
      <c r="G30" s="7">
        <f>Foraggi_per_specie!BO15</f>
        <v>29225</v>
      </c>
      <c r="H30" s="7">
        <f>Foraggi_per_specie!BT15</f>
        <v>316832</v>
      </c>
      <c r="I30" s="8">
        <f t="shared" si="1"/>
        <v>346057</v>
      </c>
      <c r="J30" s="7">
        <f>Foraggi_per_specie!BZ15</f>
        <v>346057</v>
      </c>
      <c r="K30" s="7"/>
      <c r="L30" s="7">
        <f>Foraggi_per_specie!CF15</f>
        <v>11321</v>
      </c>
      <c r="M30" s="7">
        <f>Foraggi_per_specie!CU15</f>
        <v>2367</v>
      </c>
      <c r="N30" s="8">
        <f t="shared" si="2"/>
        <v>13688</v>
      </c>
      <c r="O30" s="7">
        <f>Foraggi_per_specie!DA15</f>
        <v>200680</v>
      </c>
      <c r="P30" s="7"/>
      <c r="Q30" s="7">
        <f>Foraggi_per_specie!CD15</f>
        <v>77937</v>
      </c>
      <c r="R30" s="7">
        <f>Foraggi_per_specie!CT15</f>
        <v>36330</v>
      </c>
      <c r="S30" s="8">
        <f t="shared" si="3"/>
        <v>114267</v>
      </c>
      <c r="T30" s="7">
        <f>Foraggi_per_specie!CY15</f>
        <v>114267</v>
      </c>
      <c r="U30" s="9" t="s">
        <v>20</v>
      </c>
      <c r="V30" s="8">
        <f t="shared" si="4"/>
        <v>2056380</v>
      </c>
      <c r="W30" s="8">
        <f t="shared" si="5"/>
        <v>2056380</v>
      </c>
    </row>
    <row r="31" spans="1:23" ht="12">
      <c r="A31" s="6">
        <v>2007</v>
      </c>
      <c r="B31" s="7">
        <f>Foraggi_per_specie!BQ16</f>
        <v>15197</v>
      </c>
      <c r="C31" s="7">
        <f>Foraggi_per_specie!BV16</f>
        <v>96108</v>
      </c>
      <c r="D31" s="8">
        <f t="shared" si="6"/>
        <v>111305</v>
      </c>
      <c r="E31" s="7">
        <f>Foraggi_per_specie!CB16</f>
        <v>1657170</v>
      </c>
      <c r="F31" s="7"/>
      <c r="G31" s="7">
        <f>Foraggi_per_specie!BO16</f>
        <v>31580</v>
      </c>
      <c r="H31" s="7">
        <f>Foraggi_per_specie!BT16</f>
        <v>302865</v>
      </c>
      <c r="I31" s="8">
        <f t="shared" si="1"/>
        <v>334445</v>
      </c>
      <c r="J31" s="7">
        <f>Foraggi_per_specie!BZ16</f>
        <v>334445</v>
      </c>
      <c r="K31" s="7"/>
      <c r="L31" s="7">
        <f>Foraggi_per_specie!CF16</f>
        <v>10608</v>
      </c>
      <c r="M31" s="7">
        <f>Foraggi_per_specie!CU16</f>
        <v>2351</v>
      </c>
      <c r="N31" s="8">
        <f t="shared" si="2"/>
        <v>12959</v>
      </c>
      <c r="O31" s="7">
        <f>Foraggi_per_specie!DA16</f>
        <v>189505</v>
      </c>
      <c r="P31" s="7"/>
      <c r="Q31" s="7">
        <f>Foraggi_per_specie!CD16</f>
        <v>76400</v>
      </c>
      <c r="R31" s="7">
        <f>Foraggi_per_specie!CT16</f>
        <v>40330</v>
      </c>
      <c r="S31" s="8">
        <f t="shared" si="3"/>
        <v>116730</v>
      </c>
      <c r="T31" s="7">
        <f>Foraggi_per_specie!CY16</f>
        <v>116730</v>
      </c>
      <c r="U31" s="9" t="s">
        <v>20</v>
      </c>
      <c r="V31" s="8">
        <f t="shared" si="4"/>
        <v>1846675</v>
      </c>
      <c r="W31" s="8">
        <f t="shared" si="5"/>
        <v>1846675</v>
      </c>
    </row>
    <row r="32" spans="1:23" ht="12">
      <c r="A32" s="6">
        <v>2008</v>
      </c>
      <c r="B32" s="7">
        <f>Foraggi_per_specie!BQ17</f>
        <v>13606</v>
      </c>
      <c r="C32" s="7">
        <f>Foraggi_per_specie!BV17</f>
        <v>94602</v>
      </c>
      <c r="D32" s="8">
        <f t="shared" si="6"/>
        <v>108208</v>
      </c>
      <c r="E32" s="7">
        <f>Foraggi_per_specie!CB17</f>
        <v>1590854</v>
      </c>
      <c r="F32" s="7"/>
      <c r="G32" s="7">
        <f>Foraggi_per_specie!BO17</f>
        <v>32245</v>
      </c>
      <c r="H32" s="7">
        <f>Foraggi_per_specie!BT17</f>
        <v>287725</v>
      </c>
      <c r="I32" s="8">
        <f t="shared" si="1"/>
        <v>319970</v>
      </c>
      <c r="J32" s="7">
        <f>Foraggi_per_specie!BZ17</f>
        <v>319970</v>
      </c>
      <c r="K32" s="7"/>
      <c r="L32" s="7">
        <f>Foraggi_per_specie!CF17</f>
        <v>9631</v>
      </c>
      <c r="M32" s="7">
        <f>Foraggi_per_specie!CU17</f>
        <v>2252</v>
      </c>
      <c r="N32" s="8">
        <f t="shared" si="2"/>
        <v>11883</v>
      </c>
      <c r="O32" s="7">
        <f>Foraggi_per_specie!DA17</f>
        <v>173703</v>
      </c>
      <c r="P32" s="7"/>
      <c r="Q32" s="7">
        <f>Foraggi_per_specie!CD17</f>
        <v>76350</v>
      </c>
      <c r="R32" s="7">
        <f>Foraggi_per_specie!CT17</f>
        <v>40900</v>
      </c>
      <c r="S32" s="8">
        <f t="shared" si="3"/>
        <v>117250</v>
      </c>
      <c r="T32" s="7">
        <f>Foraggi_per_specie!CY17</f>
        <v>117250</v>
      </c>
      <c r="U32" s="9" t="s">
        <v>20</v>
      </c>
      <c r="V32" s="8">
        <f t="shared" si="4"/>
        <v>1764557</v>
      </c>
      <c r="W32" s="8">
        <f t="shared" si="5"/>
        <v>1764557</v>
      </c>
    </row>
    <row r="33" spans="1:23" ht="12">
      <c r="A33" s="6">
        <v>2009</v>
      </c>
      <c r="B33" s="7">
        <f>Foraggi_per_specie!BQ18</f>
        <v>16198</v>
      </c>
      <c r="C33" s="7">
        <f>Foraggi_per_specie!BV18</f>
        <v>91446</v>
      </c>
      <c r="D33" s="8">
        <f t="shared" si="6"/>
        <v>107644</v>
      </c>
      <c r="E33" s="7">
        <f>Foraggi_per_specie!CB18</f>
        <v>1611606</v>
      </c>
      <c r="F33" s="7"/>
      <c r="G33" s="7">
        <f>Foraggi_per_specie!BO18</f>
        <v>35814</v>
      </c>
      <c r="H33" s="7">
        <f>Foraggi_per_specie!BT18</f>
        <v>287410</v>
      </c>
      <c r="I33" s="8">
        <f t="shared" si="1"/>
        <v>323224</v>
      </c>
      <c r="J33" s="7">
        <f>Foraggi_per_specie!BZ18</f>
        <v>323224</v>
      </c>
      <c r="K33" s="7"/>
      <c r="L33" s="7">
        <f>Foraggi_per_specie!CF18</f>
        <v>9282</v>
      </c>
      <c r="M33" s="7">
        <f>Foraggi_per_specie!CU18</f>
        <v>1911</v>
      </c>
      <c r="N33" s="8">
        <f t="shared" si="2"/>
        <v>11193</v>
      </c>
      <c r="O33" s="7">
        <f>Foraggi_per_specie!DA18</f>
        <v>161646</v>
      </c>
      <c r="P33" s="7"/>
      <c r="Q33" s="7">
        <f>Foraggi_per_specie!CD18</f>
        <v>74790</v>
      </c>
      <c r="R33" s="7">
        <f>Foraggi_per_specie!CT18</f>
        <v>40540</v>
      </c>
      <c r="S33" s="8">
        <f t="shared" si="3"/>
        <v>115330</v>
      </c>
      <c r="T33" s="7">
        <f>Foraggi_per_specie!CY18</f>
        <v>115330</v>
      </c>
      <c r="U33" s="9" t="s">
        <v>20</v>
      </c>
      <c r="V33" s="8">
        <f t="shared" si="4"/>
        <v>1773252</v>
      </c>
      <c r="W33" s="8">
        <f t="shared" si="5"/>
        <v>1773252</v>
      </c>
    </row>
    <row r="34" spans="1:23" ht="12">
      <c r="A34" s="6">
        <v>2010</v>
      </c>
      <c r="B34" s="7">
        <f>Foraggi_per_specie!BQ19</f>
        <v>21254</v>
      </c>
      <c r="C34" s="7">
        <f>Foraggi_per_specie!BV19</f>
        <v>100821</v>
      </c>
      <c r="D34" s="8">
        <f t="shared" si="6"/>
        <v>122075</v>
      </c>
      <c r="E34" s="7">
        <f>Foraggi_per_specie!CB19</f>
        <v>1845685</v>
      </c>
      <c r="F34" s="7"/>
      <c r="G34" s="7">
        <f>Foraggi_per_specie!BO19</f>
        <v>43604</v>
      </c>
      <c r="H34" s="7">
        <f>Foraggi_per_specie!BT19</f>
        <v>319938</v>
      </c>
      <c r="I34" s="8">
        <f t="shared" si="1"/>
        <v>363542</v>
      </c>
      <c r="J34" s="7">
        <f>Foraggi_per_specie!BZ19</f>
        <v>363542</v>
      </c>
      <c r="K34" s="7"/>
      <c r="L34" s="7">
        <f>Foraggi_per_specie!CF19</f>
        <v>11378</v>
      </c>
      <c r="M34" s="7">
        <f>Foraggi_per_specie!CU19</f>
        <v>2230</v>
      </c>
      <c r="N34" s="8">
        <f t="shared" si="2"/>
        <v>13608</v>
      </c>
      <c r="O34" s="7">
        <f>Foraggi_per_specie!DA19</f>
        <v>196221</v>
      </c>
      <c r="P34" s="7"/>
      <c r="Q34" s="7">
        <f>Foraggi_per_specie!CD19</f>
        <v>79840</v>
      </c>
      <c r="R34" s="7">
        <f>Foraggi_per_specie!CT19</f>
        <v>42750</v>
      </c>
      <c r="S34" s="8">
        <f t="shared" si="3"/>
        <v>122590</v>
      </c>
      <c r="T34" s="7">
        <f>Foraggi_per_specie!CY19</f>
        <v>122590</v>
      </c>
      <c r="U34" s="9" t="s">
        <v>20</v>
      </c>
      <c r="V34" s="8">
        <f t="shared" si="4"/>
        <v>2041906</v>
      </c>
      <c r="W34" s="8">
        <f t="shared" si="5"/>
        <v>2041906</v>
      </c>
    </row>
    <row r="35" spans="1:23" ht="12">
      <c r="A35" s="6">
        <v>2011</v>
      </c>
      <c r="B35" s="7">
        <f>Foraggi_per_specie!BQ20</f>
        <v>18239</v>
      </c>
      <c r="C35" s="7">
        <f>Foraggi_per_specie!BV20</f>
        <v>96788</v>
      </c>
      <c r="D35" s="8">
        <f aca="true" t="shared" si="7" ref="D35:D41">B35+C35</f>
        <v>115027</v>
      </c>
      <c r="E35" s="7">
        <f>Foraggi_per_specie!CB20</f>
        <v>1728415</v>
      </c>
      <c r="F35" s="7"/>
      <c r="G35" s="7">
        <f>Foraggi_per_specie!BO20</f>
        <v>38797</v>
      </c>
      <c r="H35" s="7">
        <f>Foraggi_per_specie!BT20</f>
        <v>298599</v>
      </c>
      <c r="I35" s="8">
        <f aca="true" t="shared" si="8" ref="I35:I41">G35+H35</f>
        <v>337396</v>
      </c>
      <c r="J35" s="7">
        <f>Foraggi_per_specie!BZ20</f>
        <v>337396</v>
      </c>
      <c r="K35" s="7"/>
      <c r="L35" s="7">
        <f>Foraggi_per_specie!CF20</f>
        <v>10950</v>
      </c>
      <c r="M35" s="7">
        <f>Foraggi_per_specie!CU20</f>
        <v>2667</v>
      </c>
      <c r="N35" s="8">
        <f aca="true" t="shared" si="9" ref="N35:N41">L35+M35</f>
        <v>13617</v>
      </c>
      <c r="O35" s="7">
        <f>Foraggi_per_specie!DA20</f>
        <v>199173</v>
      </c>
      <c r="P35" s="7"/>
      <c r="Q35" s="7">
        <f>Foraggi_per_specie!CD20</f>
        <v>74873</v>
      </c>
      <c r="R35" s="7">
        <f>Foraggi_per_specie!CT20</f>
        <v>45250</v>
      </c>
      <c r="S35" s="8">
        <f aca="true" t="shared" si="10" ref="S35:S41">R35+Q35</f>
        <v>120123</v>
      </c>
      <c r="T35" s="7">
        <f>Foraggi_per_specie!CY20</f>
        <v>120123</v>
      </c>
      <c r="U35" s="9" t="s">
        <v>20</v>
      </c>
      <c r="V35" s="8">
        <f aca="true" t="shared" si="11" ref="V35:V41">U35+O35+E35</f>
        <v>1927588</v>
      </c>
      <c r="W35" s="8">
        <f aca="true" t="shared" si="12" ref="W35:W41">O35+E35</f>
        <v>1927588</v>
      </c>
    </row>
    <row r="36" spans="1:23" ht="12">
      <c r="A36" s="6">
        <v>2012</v>
      </c>
      <c r="B36" s="7">
        <f>Foraggi_per_specie!BQ21</f>
        <v>18868</v>
      </c>
      <c r="C36" s="7">
        <f>Foraggi_per_specie!BV21</f>
        <v>69370</v>
      </c>
      <c r="D36" s="8">
        <f t="shared" si="7"/>
        <v>88238</v>
      </c>
      <c r="E36" s="7">
        <f>Foraggi_per_specie!CB21</f>
        <v>1381811</v>
      </c>
      <c r="F36" s="7"/>
      <c r="G36" s="7">
        <f>Foraggi_per_specie!BO21</f>
        <v>47092</v>
      </c>
      <c r="H36" s="7">
        <f>Foraggi_per_specie!BT21</f>
        <v>274655</v>
      </c>
      <c r="I36" s="8">
        <f t="shared" si="8"/>
        <v>321747</v>
      </c>
      <c r="J36" s="7">
        <f>Foraggi_per_specie!BZ21</f>
        <v>321747</v>
      </c>
      <c r="K36" s="7"/>
      <c r="L36" s="7">
        <f>Foraggi_per_specie!CF21</f>
        <v>8420</v>
      </c>
      <c r="M36" s="7">
        <f>Foraggi_per_specie!CU21</f>
        <v>1741</v>
      </c>
      <c r="N36" s="8">
        <f t="shared" si="9"/>
        <v>10161</v>
      </c>
      <c r="O36" s="7">
        <f>Foraggi_per_specie!DA21</f>
        <v>146377</v>
      </c>
      <c r="P36" s="7"/>
      <c r="Q36" s="7">
        <f>Foraggi_per_specie!CD21</f>
        <v>68891</v>
      </c>
      <c r="R36" s="7">
        <f>Foraggi_per_specie!CT21</f>
        <v>43850</v>
      </c>
      <c r="S36" s="8">
        <f t="shared" si="10"/>
        <v>112741</v>
      </c>
      <c r="T36" s="7">
        <f>Foraggi_per_specie!CY21</f>
        <v>112741</v>
      </c>
      <c r="U36" s="9" t="s">
        <v>20</v>
      </c>
      <c r="V36" s="8">
        <f t="shared" si="11"/>
        <v>1528188</v>
      </c>
      <c r="W36" s="8">
        <f t="shared" si="12"/>
        <v>1528188</v>
      </c>
    </row>
    <row r="37" spans="1:23" ht="12">
      <c r="A37" s="6">
        <v>2013</v>
      </c>
      <c r="B37" s="7">
        <f>Foraggi_per_specie!BQ22</f>
        <v>19408</v>
      </c>
      <c r="C37" s="7">
        <f>Foraggi_per_specie!BV22</f>
        <v>81018</v>
      </c>
      <c r="D37" s="8">
        <f t="shared" si="7"/>
        <v>100426</v>
      </c>
      <c r="E37" s="7">
        <f>Foraggi_per_specie!CB22</f>
        <v>1549601</v>
      </c>
      <c r="F37" s="7"/>
      <c r="G37" s="7">
        <f>Foraggi_per_specie!BO22</f>
        <v>43822</v>
      </c>
      <c r="H37" s="7">
        <f>Foraggi_per_specie!BT22</f>
        <v>277002</v>
      </c>
      <c r="I37" s="8">
        <f t="shared" si="8"/>
        <v>320824</v>
      </c>
      <c r="J37" s="7">
        <f>Foraggi_per_specie!BZ22</f>
        <v>320824</v>
      </c>
      <c r="K37" s="7"/>
      <c r="L37" s="7">
        <f>Foraggi_per_specie!CF22</f>
        <v>8445</v>
      </c>
      <c r="M37" s="7">
        <f>Foraggi_per_specie!CU22</f>
        <v>2153</v>
      </c>
      <c r="N37" s="8">
        <f t="shared" si="9"/>
        <v>10598</v>
      </c>
      <c r="O37" s="7">
        <f>Foraggi_per_specie!DA22</f>
        <v>154544</v>
      </c>
      <c r="P37" s="7"/>
      <c r="Q37" s="7">
        <f>Foraggi_per_specie!CD22</f>
        <v>68197</v>
      </c>
      <c r="R37" s="7">
        <f>Foraggi_per_specie!CT22</f>
        <v>42800</v>
      </c>
      <c r="S37" s="8">
        <f t="shared" si="10"/>
        <v>110997</v>
      </c>
      <c r="T37" s="7">
        <f>Foraggi_per_specie!CY22</f>
        <v>110997</v>
      </c>
      <c r="U37" s="9" t="s">
        <v>20</v>
      </c>
      <c r="V37" s="8">
        <f t="shared" si="11"/>
        <v>1704145</v>
      </c>
      <c r="W37" s="8">
        <f t="shared" si="12"/>
        <v>1704145</v>
      </c>
    </row>
    <row r="38" spans="1:23" ht="12">
      <c r="A38" s="6">
        <v>2014</v>
      </c>
      <c r="B38" s="7">
        <f>Foraggi_per_specie!BQ23</f>
        <v>24373</v>
      </c>
      <c r="C38" s="7">
        <f>Foraggi_per_specie!BV23</f>
        <v>89817</v>
      </c>
      <c r="D38" s="8">
        <f t="shared" si="7"/>
        <v>114190</v>
      </c>
      <c r="E38" s="7">
        <f>Foraggi_per_specie!CB23</f>
        <v>1777433</v>
      </c>
      <c r="F38" s="7"/>
      <c r="G38" s="7">
        <f>Foraggi_per_specie!BO23</f>
        <v>51161</v>
      </c>
      <c r="H38" s="7">
        <f>Foraggi_per_specie!BT23</f>
        <v>272972</v>
      </c>
      <c r="I38" s="8">
        <f t="shared" si="8"/>
        <v>324133</v>
      </c>
      <c r="J38" s="7">
        <f>Foraggi_per_specie!BZ23</f>
        <v>324133</v>
      </c>
      <c r="K38" s="7"/>
      <c r="L38" s="7">
        <f>Foraggi_per_specie!CF23</f>
        <v>9237</v>
      </c>
      <c r="M38" s="7">
        <f>Foraggi_per_specie!CU23</f>
        <v>2225</v>
      </c>
      <c r="N38" s="8">
        <f t="shared" si="9"/>
        <v>11462</v>
      </c>
      <c r="O38" s="7">
        <f>Foraggi_per_specie!DA23</f>
        <v>165534</v>
      </c>
      <c r="P38" s="7"/>
      <c r="Q38" s="7">
        <f>Foraggi_per_specie!CD23</f>
        <v>71143</v>
      </c>
      <c r="R38" s="7">
        <f>Foraggi_per_specie!CT23</f>
        <v>42033</v>
      </c>
      <c r="S38" s="8">
        <f t="shared" si="10"/>
        <v>113176</v>
      </c>
      <c r="T38" s="7">
        <f>Foraggi_per_specie!CY23</f>
        <v>113176</v>
      </c>
      <c r="U38" s="9" t="s">
        <v>20</v>
      </c>
      <c r="V38" s="8">
        <f t="shared" si="11"/>
        <v>1942967</v>
      </c>
      <c r="W38" s="8">
        <f t="shared" si="12"/>
        <v>1942967</v>
      </c>
    </row>
    <row r="39" spans="1:23" ht="12">
      <c r="A39" s="6">
        <v>2015</v>
      </c>
      <c r="B39" s="7">
        <f>Foraggi_per_specie!BQ24</f>
        <v>23086</v>
      </c>
      <c r="C39" s="7">
        <f>Foraggi_per_specie!BV24</f>
        <v>79621</v>
      </c>
      <c r="D39" s="8">
        <f t="shared" si="7"/>
        <v>102707</v>
      </c>
      <c r="E39" s="7">
        <f>Foraggi_per_specie!CB24</f>
        <v>1614695</v>
      </c>
      <c r="F39" s="7"/>
      <c r="G39" s="7">
        <f>Foraggi_per_specie!BO24</f>
        <v>53282</v>
      </c>
      <c r="H39" s="7">
        <f>Foraggi_per_specie!BT24</f>
        <v>267006</v>
      </c>
      <c r="I39" s="8">
        <f t="shared" si="8"/>
        <v>320288</v>
      </c>
      <c r="J39" s="7">
        <f>Foraggi_per_specie!BZ24</f>
        <v>320288</v>
      </c>
      <c r="K39" s="7"/>
      <c r="L39" s="7">
        <f>Foraggi_per_specie!CF24</f>
        <v>9261</v>
      </c>
      <c r="M39" s="7">
        <f>Foraggi_per_specie!CU24</f>
        <v>1676</v>
      </c>
      <c r="N39" s="8">
        <f t="shared" si="9"/>
        <v>10937</v>
      </c>
      <c r="O39" s="7">
        <f>Foraggi_per_specie!DA24</f>
        <v>157274</v>
      </c>
      <c r="P39" s="7"/>
      <c r="Q39" s="7">
        <f>Foraggi_per_specie!CD24</f>
        <v>76627</v>
      </c>
      <c r="R39" s="7">
        <f>Foraggi_per_specie!CT24</f>
        <v>35763</v>
      </c>
      <c r="S39" s="8">
        <f t="shared" si="10"/>
        <v>112390</v>
      </c>
      <c r="T39" s="7">
        <f>Foraggi_per_specie!CY24</f>
        <v>112390</v>
      </c>
      <c r="U39" s="9" t="s">
        <v>20</v>
      </c>
      <c r="V39" s="8">
        <f t="shared" si="11"/>
        <v>1771969</v>
      </c>
      <c r="W39" s="8">
        <f t="shared" si="12"/>
        <v>1771969</v>
      </c>
    </row>
    <row r="40" spans="1:23" ht="12">
      <c r="A40" s="6">
        <v>2016</v>
      </c>
      <c r="B40" s="7">
        <f>Foraggi_per_specie!BQ25</f>
        <v>0</v>
      </c>
      <c r="C40" s="7">
        <f>Foraggi_per_specie!BV25</f>
        <v>0</v>
      </c>
      <c r="D40" s="8">
        <f t="shared" si="7"/>
        <v>0</v>
      </c>
      <c r="E40" s="7">
        <f>Foraggi_per_specie!CB25</f>
        <v>0</v>
      </c>
      <c r="F40" s="7"/>
      <c r="G40" s="7">
        <f>Foraggi_per_specie!BO25</f>
        <v>0</v>
      </c>
      <c r="H40" s="7">
        <f>Foraggi_per_specie!BT25</f>
        <v>0</v>
      </c>
      <c r="I40" s="8">
        <f t="shared" si="8"/>
        <v>0</v>
      </c>
      <c r="J40" s="7">
        <f>Foraggi_per_specie!BZ25</f>
        <v>0</v>
      </c>
      <c r="K40" s="7"/>
      <c r="L40" s="7">
        <f>Foraggi_per_specie!CF25</f>
        <v>0</v>
      </c>
      <c r="M40" s="7">
        <f>Foraggi_per_specie!CU25</f>
        <v>0</v>
      </c>
      <c r="N40" s="8">
        <f t="shared" si="9"/>
        <v>0</v>
      </c>
      <c r="O40" s="7">
        <f>Foraggi_per_specie!DA25</f>
        <v>0</v>
      </c>
      <c r="P40" s="7"/>
      <c r="Q40" s="7">
        <f>Foraggi_per_specie!CD25</f>
        <v>0</v>
      </c>
      <c r="R40" s="7">
        <f>Foraggi_per_specie!CT25</f>
        <v>0</v>
      </c>
      <c r="S40" s="8">
        <f t="shared" si="10"/>
        <v>0</v>
      </c>
      <c r="T40" s="7">
        <f>Foraggi_per_specie!CY25</f>
        <v>0</v>
      </c>
      <c r="U40" s="7"/>
      <c r="V40" s="8">
        <f t="shared" si="11"/>
        <v>0</v>
      </c>
      <c r="W40" s="8">
        <f t="shared" si="12"/>
        <v>0</v>
      </c>
    </row>
    <row r="41" spans="1:23" ht="12">
      <c r="A41" s="6">
        <v>2017</v>
      </c>
      <c r="B41" s="7">
        <f>Foraggi_per_specie!BQ26</f>
        <v>0</v>
      </c>
      <c r="C41" s="7">
        <f>Foraggi_per_specie!BV26</f>
        <v>0</v>
      </c>
      <c r="D41" s="8">
        <f t="shared" si="7"/>
        <v>0</v>
      </c>
      <c r="E41" s="7">
        <f>Foraggi_per_specie!CB26</f>
        <v>0</v>
      </c>
      <c r="F41" s="7"/>
      <c r="G41" s="7">
        <f>Foraggi_per_specie!BO26</f>
        <v>0</v>
      </c>
      <c r="H41" s="7">
        <f>Foraggi_per_specie!BT26</f>
        <v>0</v>
      </c>
      <c r="I41" s="8">
        <f t="shared" si="8"/>
        <v>0</v>
      </c>
      <c r="J41" s="7">
        <f>Foraggi_per_specie!BZ26</f>
        <v>0</v>
      </c>
      <c r="K41" s="7"/>
      <c r="L41" s="7">
        <f>Foraggi_per_specie!CF26</f>
        <v>0</v>
      </c>
      <c r="M41" s="7">
        <f>Foraggi_per_specie!CU26</f>
        <v>0</v>
      </c>
      <c r="N41" s="8">
        <f t="shared" si="9"/>
        <v>0</v>
      </c>
      <c r="O41" s="7">
        <f>Foraggi_per_specie!DA26</f>
        <v>0</v>
      </c>
      <c r="P41" s="7"/>
      <c r="Q41" s="7">
        <f>Foraggi_per_specie!CD26</f>
        <v>0</v>
      </c>
      <c r="R41" s="7">
        <f>Foraggi_per_specie!CT26</f>
        <v>0</v>
      </c>
      <c r="S41" s="8">
        <f t="shared" si="10"/>
        <v>0</v>
      </c>
      <c r="T41" s="7">
        <f>Foraggi_per_specie!CY26</f>
        <v>0</v>
      </c>
      <c r="U41" s="7"/>
      <c r="V41" s="8">
        <f t="shared" si="11"/>
        <v>0</v>
      </c>
      <c r="W41" s="8">
        <f t="shared" si="12"/>
        <v>0</v>
      </c>
    </row>
    <row r="42" spans="1:23" ht="12.7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2">
      <c r="A43" s="1" t="s">
        <v>24</v>
      </c>
    </row>
    <row r="44" ht="12">
      <c r="A44" s="1" t="s">
        <v>25</v>
      </c>
    </row>
    <row r="46" ht="12">
      <c r="A46" s="3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38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25" sqref="B25"/>
    </sheetView>
  </sheetViews>
  <sheetFormatPr defaultColWidth="10.625" defaultRowHeight="12.75"/>
  <cols>
    <col min="1" max="1" width="5.625" style="2" customWidth="1"/>
    <col min="2" max="4" width="10.625" style="2" customWidth="1"/>
    <col min="5" max="5" width="10.875" style="2" bestFit="1" customWidth="1"/>
    <col min="6" max="6" width="0.875" style="2" customWidth="1"/>
    <col min="7" max="10" width="10.625" style="2" customWidth="1"/>
    <col min="11" max="11" width="0.875" style="2" customWidth="1"/>
    <col min="12" max="15" width="10.625" style="2" customWidth="1"/>
    <col min="16" max="16" width="0.875" style="2" customWidth="1"/>
    <col min="17" max="20" width="10.625" style="2" customWidth="1"/>
    <col min="21" max="21" width="0.6171875" style="2" customWidth="1"/>
    <col min="22" max="25" width="10.625" style="2" customWidth="1"/>
    <col min="26" max="26" width="0.6171875" style="2" customWidth="1"/>
    <col min="27" max="30" width="10.625" style="2" customWidth="1"/>
    <col min="31" max="31" width="0.6171875" style="2" customWidth="1"/>
    <col min="32" max="35" width="10.625" style="2" customWidth="1"/>
    <col min="36" max="36" width="0.6171875" style="2" customWidth="1"/>
    <col min="37" max="40" width="10.625" style="2" customWidth="1"/>
    <col min="41" max="41" width="0.6171875" style="2" customWidth="1"/>
    <col min="42" max="45" width="10.625" style="2" customWidth="1"/>
    <col min="46" max="46" width="0.6171875" style="2" customWidth="1"/>
    <col min="47" max="50" width="10.625" style="2" customWidth="1"/>
    <col min="51" max="51" width="0.6171875" style="2" customWidth="1"/>
    <col min="52" max="55" width="10.625" style="2" customWidth="1"/>
    <col min="56" max="56" width="0.6171875" style="2" customWidth="1"/>
    <col min="57" max="60" width="10.625" style="2" customWidth="1"/>
    <col min="61" max="61" width="0.6171875" style="2" customWidth="1"/>
    <col min="62" max="65" width="10.625" style="2" customWidth="1"/>
    <col min="66" max="66" width="0.6171875" style="2" customWidth="1"/>
    <col min="67" max="70" width="10.625" style="2" customWidth="1"/>
    <col min="71" max="71" width="0.6171875" style="2" customWidth="1"/>
    <col min="72" max="75" width="10.625" style="2" customWidth="1"/>
    <col min="76" max="76" width="0.6171875" style="2" customWidth="1"/>
    <col min="77" max="80" width="10.625" style="2" customWidth="1"/>
    <col min="81" max="81" width="0.6171875" style="2" customWidth="1"/>
    <col min="82" max="85" width="10.625" style="2" customWidth="1"/>
    <col min="86" max="86" width="0.6171875" style="2" customWidth="1"/>
    <col min="87" max="90" width="10.625" style="2" customWidth="1"/>
    <col min="91" max="91" width="0.6171875" style="2" customWidth="1"/>
    <col min="92" max="95" width="10.625" style="2" customWidth="1"/>
    <col min="96" max="96" width="0.6171875" style="2" customWidth="1"/>
    <col min="97" max="100" width="10.625" style="2" customWidth="1"/>
    <col min="101" max="101" width="0.6171875" style="2" customWidth="1"/>
    <col min="102" max="105" width="10.625" style="2" customWidth="1"/>
    <col min="106" max="106" width="4.125" style="2" customWidth="1"/>
    <col min="107" max="111" width="10.625" style="2" customWidth="1"/>
    <col min="112" max="112" width="0.6171875" style="2" customWidth="1"/>
    <col min="113" max="116" width="10.625" style="2" customWidth="1"/>
    <col min="117" max="117" width="0.6171875" style="2" customWidth="1"/>
    <col min="118" max="121" width="10.625" style="2" customWidth="1"/>
    <col min="122" max="122" width="0.6171875" style="2" customWidth="1"/>
    <col min="123" max="126" width="10.625" style="2" customWidth="1"/>
    <col min="127" max="127" width="0.6171875" style="2" customWidth="1"/>
    <col min="128" max="131" width="10.625" style="2" customWidth="1"/>
    <col min="132" max="132" width="0.6171875" style="2" customWidth="1"/>
    <col min="133" max="136" width="10.625" style="2" customWidth="1"/>
    <col min="137" max="137" width="0.6171875" style="2" customWidth="1"/>
    <col min="138" max="141" width="10.625" style="2" customWidth="1"/>
    <col min="142" max="142" width="0.6171875" style="2" customWidth="1"/>
    <col min="143" max="146" width="10.625" style="2" customWidth="1"/>
    <col min="147" max="147" width="0.6171875" style="2" customWidth="1"/>
    <col min="148" max="151" width="10.625" style="2" customWidth="1"/>
    <col min="152" max="152" width="0.6171875" style="2" customWidth="1"/>
    <col min="153" max="156" width="10.625" style="2" customWidth="1"/>
    <col min="157" max="157" width="0.6171875" style="2" customWidth="1"/>
    <col min="158" max="161" width="10.625" style="2" customWidth="1"/>
    <col min="162" max="162" width="0.6171875" style="2" customWidth="1"/>
    <col min="163" max="166" width="10.625" style="2" customWidth="1"/>
    <col min="167" max="167" width="0.6171875" style="2" customWidth="1"/>
    <col min="168" max="171" width="10.625" style="2" customWidth="1"/>
    <col min="172" max="172" width="0.6171875" style="2" customWidth="1"/>
    <col min="173" max="176" width="10.625" style="2" customWidth="1"/>
    <col min="177" max="177" width="0.6171875" style="2" customWidth="1"/>
    <col min="178" max="181" width="10.625" style="2" customWidth="1"/>
    <col min="182" max="182" width="0.6171875" style="2" customWidth="1"/>
    <col min="183" max="186" width="10.625" style="2" customWidth="1"/>
    <col min="187" max="187" width="0.6171875" style="2" customWidth="1"/>
    <col min="188" max="191" width="10.625" style="2" customWidth="1"/>
    <col min="192" max="192" width="0.6171875" style="2" customWidth="1"/>
    <col min="193" max="196" width="10.625" style="2" customWidth="1"/>
    <col min="197" max="197" width="0.6171875" style="2" customWidth="1"/>
    <col min="198" max="201" width="10.625" style="2" customWidth="1"/>
    <col min="202" max="202" width="0.6171875" style="2" customWidth="1"/>
    <col min="203" max="206" width="10.625" style="2" customWidth="1"/>
    <col min="207" max="207" width="0.6171875" style="2" customWidth="1"/>
    <col min="208" max="16384" width="10.625" style="2" customWidth="1"/>
  </cols>
  <sheetData>
    <row r="1" spans="1:107" ht="12">
      <c r="A1" s="1" t="s">
        <v>58</v>
      </c>
      <c r="DC1" s="1" t="s">
        <v>58</v>
      </c>
    </row>
    <row r="2" spans="1:107" ht="12">
      <c r="A2" s="21" t="s">
        <v>57</v>
      </c>
      <c r="DC2" s="21" t="s">
        <v>54</v>
      </c>
    </row>
    <row r="3" spans="1:107" ht="12">
      <c r="A3" s="1" t="s">
        <v>56</v>
      </c>
      <c r="DC3" s="1" t="s">
        <v>56</v>
      </c>
    </row>
    <row r="4" spans="1:107" ht="12">
      <c r="A4" s="3" t="s">
        <v>61</v>
      </c>
      <c r="DC4" s="3" t="str">
        <f>A4</f>
        <v>PERIODO: 2006 - 2015.</v>
      </c>
    </row>
    <row r="5" spans="1:107" ht="12.75" thickBot="1">
      <c r="A5" s="1" t="s">
        <v>21</v>
      </c>
      <c r="DC5" s="1"/>
    </row>
    <row r="6" spans="1:211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</row>
    <row r="7" spans="2:210" ht="12">
      <c r="B7" s="2" t="s">
        <v>33</v>
      </c>
      <c r="CA7" s="2" t="s">
        <v>33</v>
      </c>
      <c r="CD7" s="2" t="s">
        <v>50</v>
      </c>
      <c r="CZ7" s="2" t="s">
        <v>50</v>
      </c>
      <c r="DD7" s="2" t="s">
        <v>33</v>
      </c>
      <c r="GC7" s="2" t="s">
        <v>33</v>
      </c>
      <c r="GF7" s="2" t="s">
        <v>50</v>
      </c>
      <c r="HB7" s="2" t="s">
        <v>50</v>
      </c>
    </row>
    <row r="8" spans="2:211" ht="12">
      <c r="B8" s="11"/>
      <c r="C8" s="15"/>
      <c r="D8" s="15"/>
      <c r="E8" s="15"/>
      <c r="F8" s="15"/>
      <c r="G8" s="15"/>
      <c r="H8" s="15"/>
      <c r="I8" s="1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2"/>
      <c r="CD8" s="11"/>
      <c r="CE8" s="11"/>
      <c r="CF8" s="11"/>
      <c r="CG8" s="11"/>
      <c r="CH8" s="12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D8" s="11"/>
      <c r="DE8" s="15"/>
      <c r="DF8" s="15"/>
      <c r="DG8" s="15"/>
      <c r="DH8" s="15"/>
      <c r="DI8" s="15"/>
      <c r="DJ8" s="15"/>
      <c r="DK8" s="15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2"/>
      <c r="GF8" s="11"/>
      <c r="GG8" s="11"/>
      <c r="GH8" s="11"/>
      <c r="GI8" s="11"/>
      <c r="GJ8" s="12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</row>
    <row r="9" spans="2:210" ht="12">
      <c r="B9" s="12" t="s">
        <v>32</v>
      </c>
      <c r="C9" s="14"/>
      <c r="D9" s="14"/>
      <c r="E9" s="14"/>
      <c r="F9" s="14"/>
      <c r="G9" s="12" t="s">
        <v>34</v>
      </c>
      <c r="H9" s="14"/>
      <c r="I9" s="14"/>
      <c r="J9" s="14"/>
      <c r="K9" s="12"/>
      <c r="L9" s="12" t="s">
        <v>35</v>
      </c>
      <c r="M9" s="14"/>
      <c r="N9" s="14"/>
      <c r="O9" s="14"/>
      <c r="P9" s="14"/>
      <c r="Q9" s="12" t="s">
        <v>36</v>
      </c>
      <c r="R9" s="14"/>
      <c r="S9" s="14"/>
      <c r="T9" s="14"/>
      <c r="U9" s="13"/>
      <c r="V9" s="17" t="s">
        <v>37</v>
      </c>
      <c r="W9" s="14"/>
      <c r="X9" s="14"/>
      <c r="Y9" s="14"/>
      <c r="Z9" s="12"/>
      <c r="AA9" s="17" t="s">
        <v>38</v>
      </c>
      <c r="AB9" s="14"/>
      <c r="AC9" s="14"/>
      <c r="AD9" s="14"/>
      <c r="AE9" s="14"/>
      <c r="AF9" s="17" t="s">
        <v>39</v>
      </c>
      <c r="AG9" s="14"/>
      <c r="AH9" s="14"/>
      <c r="AI9" s="14"/>
      <c r="AJ9" s="12"/>
      <c r="AK9" s="12" t="s">
        <v>40</v>
      </c>
      <c r="AL9" s="12"/>
      <c r="AM9" s="12"/>
      <c r="AN9" s="12"/>
      <c r="AO9" s="12"/>
      <c r="AP9" s="12" t="s">
        <v>41</v>
      </c>
      <c r="AQ9" s="12"/>
      <c r="AR9" s="12"/>
      <c r="AS9" s="12"/>
      <c r="AT9" s="12"/>
      <c r="AU9" s="12" t="s">
        <v>55</v>
      </c>
      <c r="AV9" s="12"/>
      <c r="AW9" s="12"/>
      <c r="AX9" s="12"/>
      <c r="AY9" s="12"/>
      <c r="AZ9" s="12" t="s">
        <v>42</v>
      </c>
      <c r="BA9" s="12"/>
      <c r="BB9" s="12"/>
      <c r="BC9" s="12"/>
      <c r="BD9" s="12"/>
      <c r="BE9" s="12" t="s">
        <v>43</v>
      </c>
      <c r="BF9" s="12"/>
      <c r="BG9" s="12"/>
      <c r="BH9" s="12"/>
      <c r="BI9" s="12"/>
      <c r="BJ9" s="12" t="s">
        <v>44</v>
      </c>
      <c r="BK9" s="12"/>
      <c r="BL9" s="12"/>
      <c r="BM9" s="12"/>
      <c r="BN9" s="12"/>
      <c r="BO9" s="12" t="s">
        <v>45</v>
      </c>
      <c r="BP9" s="12"/>
      <c r="BQ9" s="12"/>
      <c r="BR9" s="12"/>
      <c r="BS9" s="12"/>
      <c r="BT9" s="12" t="s">
        <v>46</v>
      </c>
      <c r="BU9" s="12"/>
      <c r="BV9" s="12"/>
      <c r="BW9" s="12"/>
      <c r="BX9" s="12"/>
      <c r="BY9" s="12" t="s">
        <v>49</v>
      </c>
      <c r="BZ9" s="12"/>
      <c r="CA9" s="12"/>
      <c r="CB9" s="12"/>
      <c r="CC9" s="12"/>
      <c r="CD9" s="12" t="s">
        <v>10</v>
      </c>
      <c r="CE9" s="12"/>
      <c r="CF9" s="12"/>
      <c r="CG9" s="12"/>
      <c r="CH9" s="12"/>
      <c r="CI9" s="12" t="s">
        <v>51</v>
      </c>
      <c r="CJ9" s="12"/>
      <c r="CK9" s="12"/>
      <c r="CL9" s="12"/>
      <c r="CM9" s="12"/>
      <c r="CN9" s="12" t="s">
        <v>52</v>
      </c>
      <c r="CO9" s="12"/>
      <c r="CP9" s="12"/>
      <c r="CS9" s="12" t="s">
        <v>53</v>
      </c>
      <c r="CT9" s="12"/>
      <c r="CU9" s="12"/>
      <c r="CX9" s="12" t="s">
        <v>49</v>
      </c>
      <c r="CY9" s="12"/>
      <c r="CZ9" s="12"/>
      <c r="DD9" s="12" t="s">
        <v>32</v>
      </c>
      <c r="DE9" s="14"/>
      <c r="DF9" s="14"/>
      <c r="DG9" s="14"/>
      <c r="DH9" s="14"/>
      <c r="DI9" s="12" t="s">
        <v>34</v>
      </c>
      <c r="DJ9" s="14"/>
      <c r="DK9" s="14"/>
      <c r="DL9" s="14"/>
      <c r="DM9" s="12"/>
      <c r="DN9" s="12" t="s">
        <v>35</v>
      </c>
      <c r="DO9" s="14"/>
      <c r="DP9" s="14"/>
      <c r="DQ9" s="14"/>
      <c r="DR9" s="14"/>
      <c r="DS9" s="12" t="s">
        <v>36</v>
      </c>
      <c r="DT9" s="14"/>
      <c r="DU9" s="14"/>
      <c r="DV9" s="14"/>
      <c r="DW9" s="13"/>
      <c r="DX9" s="12" t="s">
        <v>37</v>
      </c>
      <c r="DY9" s="14"/>
      <c r="DZ9" s="14"/>
      <c r="EA9" s="14"/>
      <c r="EB9" s="12"/>
      <c r="EC9" s="17" t="s">
        <v>38</v>
      </c>
      <c r="ED9" s="14"/>
      <c r="EE9" s="14"/>
      <c r="EF9" s="14"/>
      <c r="EG9" s="14"/>
      <c r="EH9" s="17" t="s">
        <v>39</v>
      </c>
      <c r="EI9" s="14"/>
      <c r="EJ9" s="14"/>
      <c r="EK9" s="14"/>
      <c r="EL9" s="12"/>
      <c r="EM9" s="12" t="s">
        <v>40</v>
      </c>
      <c r="EN9" s="12"/>
      <c r="EO9" s="12"/>
      <c r="EP9" s="12"/>
      <c r="EQ9" s="12"/>
      <c r="ER9" s="12" t="s">
        <v>41</v>
      </c>
      <c r="ES9" s="12"/>
      <c r="ET9" s="12"/>
      <c r="EU9" s="12"/>
      <c r="EV9" s="12"/>
      <c r="EW9" s="12" t="s">
        <v>55</v>
      </c>
      <c r="EX9" s="12"/>
      <c r="EY9" s="12"/>
      <c r="EZ9" s="12"/>
      <c r="FA9" s="12"/>
      <c r="FB9" s="12" t="s">
        <v>42</v>
      </c>
      <c r="FC9" s="12"/>
      <c r="FD9" s="12"/>
      <c r="FE9" s="12"/>
      <c r="FF9" s="12"/>
      <c r="FG9" s="12" t="s">
        <v>43</v>
      </c>
      <c r="FH9" s="12"/>
      <c r="FI9" s="12"/>
      <c r="FJ9" s="12"/>
      <c r="FK9" s="12"/>
      <c r="FL9" s="12" t="s">
        <v>44</v>
      </c>
      <c r="FM9" s="12"/>
      <c r="FN9" s="12"/>
      <c r="FO9" s="12"/>
      <c r="FP9" s="12"/>
      <c r="FQ9" s="12" t="s">
        <v>45</v>
      </c>
      <c r="FR9" s="12"/>
      <c r="FS9" s="12"/>
      <c r="FT9" s="12"/>
      <c r="FU9" s="12"/>
      <c r="FV9" s="12" t="s">
        <v>46</v>
      </c>
      <c r="FW9" s="12"/>
      <c r="FX9" s="12"/>
      <c r="FY9" s="12"/>
      <c r="FZ9" s="12"/>
      <c r="GA9" s="12" t="s">
        <v>49</v>
      </c>
      <c r="GB9" s="12"/>
      <c r="GC9" s="12"/>
      <c r="GD9" s="12"/>
      <c r="GE9" s="12"/>
      <c r="GF9" s="12" t="s">
        <v>10</v>
      </c>
      <c r="GG9" s="12"/>
      <c r="GH9" s="12"/>
      <c r="GI9" s="12"/>
      <c r="GJ9" s="12"/>
      <c r="GK9" s="12" t="s">
        <v>51</v>
      </c>
      <c r="GL9" s="12"/>
      <c r="GM9" s="12"/>
      <c r="GN9" s="12"/>
      <c r="GO9" s="12"/>
      <c r="GP9" s="12" t="s">
        <v>52</v>
      </c>
      <c r="GQ9" s="12"/>
      <c r="GR9" s="12"/>
      <c r="GU9" s="12" t="s">
        <v>53</v>
      </c>
      <c r="GV9" s="12"/>
      <c r="GW9" s="12"/>
      <c r="GZ9" s="12" t="s">
        <v>49</v>
      </c>
      <c r="HA9" s="12"/>
      <c r="HB9" s="12"/>
    </row>
    <row r="10" spans="2:211" ht="12">
      <c r="B10" s="11"/>
      <c r="C10" s="15"/>
      <c r="D10" s="15"/>
      <c r="E10" s="15"/>
      <c r="F10" s="13"/>
      <c r="G10" s="11"/>
      <c r="H10" s="15"/>
      <c r="I10" s="15"/>
      <c r="J10" s="15"/>
      <c r="K10" s="13"/>
      <c r="L10" s="11"/>
      <c r="M10" s="15"/>
      <c r="N10" s="15"/>
      <c r="O10" s="15"/>
      <c r="P10" s="13"/>
      <c r="Q10" s="11"/>
      <c r="R10" s="15"/>
      <c r="S10" s="15"/>
      <c r="T10" s="15"/>
      <c r="U10" s="12"/>
      <c r="V10" s="11"/>
      <c r="W10" s="15"/>
      <c r="X10" s="15"/>
      <c r="Y10" s="15"/>
      <c r="Z10" s="12"/>
      <c r="AA10" s="11"/>
      <c r="AB10" s="15"/>
      <c r="AC10" s="15"/>
      <c r="AD10" s="15"/>
      <c r="AE10" s="13"/>
      <c r="AF10" s="11"/>
      <c r="AG10" s="15"/>
      <c r="AH10" s="15"/>
      <c r="AI10" s="15"/>
      <c r="AJ10" s="12"/>
      <c r="AK10" s="11"/>
      <c r="AL10" s="15"/>
      <c r="AM10" s="15"/>
      <c r="AN10" s="15"/>
      <c r="AO10" s="12"/>
      <c r="AP10" s="11"/>
      <c r="AQ10" s="15"/>
      <c r="AR10" s="15"/>
      <c r="AS10" s="15"/>
      <c r="AT10" s="12"/>
      <c r="AU10" s="11"/>
      <c r="AV10" s="15"/>
      <c r="AW10" s="15"/>
      <c r="AX10" s="15"/>
      <c r="AY10" s="12"/>
      <c r="AZ10" s="11"/>
      <c r="BA10" s="15"/>
      <c r="BB10" s="15"/>
      <c r="BC10" s="15"/>
      <c r="BD10" s="13"/>
      <c r="BE10" s="11"/>
      <c r="BF10" s="15"/>
      <c r="BG10" s="15"/>
      <c r="BH10" s="15"/>
      <c r="BI10" s="13"/>
      <c r="BJ10" s="11"/>
      <c r="BK10" s="15"/>
      <c r="BL10" s="15"/>
      <c r="BM10" s="15"/>
      <c r="BN10" s="13"/>
      <c r="BO10" s="11"/>
      <c r="BP10" s="15"/>
      <c r="BQ10" s="15"/>
      <c r="BR10" s="15"/>
      <c r="BS10" s="13"/>
      <c r="BT10" s="11"/>
      <c r="BU10" s="15"/>
      <c r="BV10" s="15"/>
      <c r="BW10" s="15"/>
      <c r="BX10" s="13"/>
      <c r="BY10" s="15"/>
      <c r="BZ10" s="15"/>
      <c r="CA10" s="15"/>
      <c r="CB10" s="15"/>
      <c r="CC10" s="13"/>
      <c r="CD10" s="15"/>
      <c r="CE10" s="15"/>
      <c r="CF10" s="15"/>
      <c r="CG10" s="15"/>
      <c r="CH10" s="15"/>
      <c r="CI10" s="15"/>
      <c r="CJ10" s="15"/>
      <c r="CK10" s="15"/>
      <c r="CL10" s="15"/>
      <c r="CM10" s="13"/>
      <c r="CN10" s="15"/>
      <c r="CO10" s="15"/>
      <c r="CP10" s="15"/>
      <c r="CQ10" s="15"/>
      <c r="CR10" s="13"/>
      <c r="CS10" s="15"/>
      <c r="CT10" s="15"/>
      <c r="CU10" s="15"/>
      <c r="CV10" s="15"/>
      <c r="CW10" s="13"/>
      <c r="CX10" s="15"/>
      <c r="CY10" s="15"/>
      <c r="CZ10" s="15"/>
      <c r="DA10" s="15"/>
      <c r="DD10" s="11"/>
      <c r="DE10" s="15"/>
      <c r="DF10" s="15"/>
      <c r="DG10" s="15"/>
      <c r="DH10" s="13"/>
      <c r="DI10" s="11"/>
      <c r="DJ10" s="15"/>
      <c r="DK10" s="15"/>
      <c r="DL10" s="15"/>
      <c r="DM10" s="13"/>
      <c r="DN10" s="11"/>
      <c r="DO10" s="15"/>
      <c r="DP10" s="15"/>
      <c r="DQ10" s="15"/>
      <c r="DR10" s="13"/>
      <c r="DS10" s="11"/>
      <c r="DT10" s="15"/>
      <c r="DU10" s="15"/>
      <c r="DV10" s="15"/>
      <c r="DW10" s="12"/>
      <c r="DX10" s="11"/>
      <c r="DY10" s="15"/>
      <c r="DZ10" s="15"/>
      <c r="EA10" s="15"/>
      <c r="EB10" s="12"/>
      <c r="EC10" s="11"/>
      <c r="ED10" s="15"/>
      <c r="EE10" s="15"/>
      <c r="EF10" s="15"/>
      <c r="EG10" s="13"/>
      <c r="EH10" s="11"/>
      <c r="EI10" s="15"/>
      <c r="EJ10" s="15"/>
      <c r="EK10" s="15"/>
      <c r="EL10" s="12"/>
      <c r="EM10" s="11"/>
      <c r="EN10" s="15"/>
      <c r="EO10" s="15"/>
      <c r="EP10" s="15"/>
      <c r="EQ10" s="12"/>
      <c r="ER10" s="11"/>
      <c r="ES10" s="15"/>
      <c r="ET10" s="15"/>
      <c r="EU10" s="15"/>
      <c r="EV10" s="12"/>
      <c r="EW10" s="11"/>
      <c r="EX10" s="15"/>
      <c r="EY10" s="15"/>
      <c r="EZ10" s="15"/>
      <c r="FA10" s="12"/>
      <c r="FB10" s="11"/>
      <c r="FC10" s="15"/>
      <c r="FD10" s="15"/>
      <c r="FE10" s="15"/>
      <c r="FF10" s="13"/>
      <c r="FG10" s="11"/>
      <c r="FH10" s="15"/>
      <c r="FI10" s="15"/>
      <c r="FJ10" s="15"/>
      <c r="FK10" s="13"/>
      <c r="FL10" s="11"/>
      <c r="FM10" s="15"/>
      <c r="FN10" s="15"/>
      <c r="FO10" s="15"/>
      <c r="FP10" s="13"/>
      <c r="FQ10" s="11"/>
      <c r="FR10" s="15"/>
      <c r="FS10" s="15"/>
      <c r="FT10" s="15"/>
      <c r="FU10" s="13"/>
      <c r="FV10" s="11"/>
      <c r="FW10" s="15"/>
      <c r="FX10" s="15"/>
      <c r="FY10" s="15"/>
      <c r="FZ10" s="13"/>
      <c r="GA10" s="15"/>
      <c r="GB10" s="15"/>
      <c r="GC10" s="15"/>
      <c r="GD10" s="15"/>
      <c r="GE10" s="13"/>
      <c r="GF10" s="15"/>
      <c r="GG10" s="15"/>
      <c r="GH10" s="15"/>
      <c r="GI10" s="15"/>
      <c r="GJ10" s="15"/>
      <c r="GK10" s="15"/>
      <c r="GL10" s="15"/>
      <c r="GM10" s="15"/>
      <c r="GN10" s="15"/>
      <c r="GO10" s="13"/>
      <c r="GP10" s="15"/>
      <c r="GQ10" s="15"/>
      <c r="GR10" s="15"/>
      <c r="GS10" s="15"/>
      <c r="GT10" s="13"/>
      <c r="GU10" s="15"/>
      <c r="GV10" s="15"/>
      <c r="GW10" s="15"/>
      <c r="GX10" s="15"/>
      <c r="GY10" s="13"/>
      <c r="GZ10" s="15"/>
      <c r="HA10" s="15"/>
      <c r="HB10" s="15"/>
      <c r="HC10" s="15"/>
    </row>
    <row r="11" spans="2:211" ht="12">
      <c r="B11" s="12" t="s">
        <v>28</v>
      </c>
      <c r="C11" s="14"/>
      <c r="D11" s="14"/>
      <c r="E11" s="12"/>
      <c r="F11" s="12"/>
      <c r="G11" s="12" t="s">
        <v>28</v>
      </c>
      <c r="H11" s="14"/>
      <c r="I11" s="14"/>
      <c r="J11" s="12"/>
      <c r="K11" s="12"/>
      <c r="L11" s="12" t="s">
        <v>28</v>
      </c>
      <c r="M11" s="14"/>
      <c r="N11" s="14"/>
      <c r="O11" s="12"/>
      <c r="P11" s="12"/>
      <c r="Q11" s="12" t="s">
        <v>28</v>
      </c>
      <c r="R11" s="14"/>
      <c r="S11" s="14"/>
      <c r="T11" s="12"/>
      <c r="U11" s="12"/>
      <c r="V11" s="12" t="s">
        <v>28</v>
      </c>
      <c r="W11" s="14"/>
      <c r="X11" s="14"/>
      <c r="Y11" s="12"/>
      <c r="Z11" s="12"/>
      <c r="AA11" s="12" t="s">
        <v>28</v>
      </c>
      <c r="AB11" s="14"/>
      <c r="AC11" s="14"/>
      <c r="AD11" s="12"/>
      <c r="AE11" s="12"/>
      <c r="AF11" s="12" t="s">
        <v>28</v>
      </c>
      <c r="AG11" s="14"/>
      <c r="AH11" s="14"/>
      <c r="AI11" s="12"/>
      <c r="AJ11" s="12"/>
      <c r="AK11" s="12" t="s">
        <v>28</v>
      </c>
      <c r="AL11" s="14"/>
      <c r="AM11" s="14"/>
      <c r="AN11" s="12"/>
      <c r="AO11" s="12"/>
      <c r="AP11" s="12" t="s">
        <v>28</v>
      </c>
      <c r="AQ11" s="14"/>
      <c r="AR11" s="14"/>
      <c r="AS11" s="12"/>
      <c r="AT11" s="12"/>
      <c r="AU11" s="12" t="s">
        <v>28</v>
      </c>
      <c r="AV11" s="14"/>
      <c r="AW11" s="14"/>
      <c r="AX11" s="12"/>
      <c r="AY11" s="12"/>
      <c r="AZ11" s="12" t="s">
        <v>28</v>
      </c>
      <c r="BA11" s="14"/>
      <c r="BB11" s="14"/>
      <c r="BC11" s="14"/>
      <c r="BD11" s="14"/>
      <c r="BE11" s="12" t="s">
        <v>28</v>
      </c>
      <c r="BF11" s="14"/>
      <c r="BG11" s="14"/>
      <c r="BH11" s="14"/>
      <c r="BI11" s="12"/>
      <c r="BJ11" s="12" t="s">
        <v>28</v>
      </c>
      <c r="BK11" s="14"/>
      <c r="BL11" s="14"/>
      <c r="BM11" s="14"/>
      <c r="BN11" s="14"/>
      <c r="BO11" s="12" t="s">
        <v>28</v>
      </c>
      <c r="BP11" s="14"/>
      <c r="BQ11" s="14"/>
      <c r="BR11" s="14"/>
      <c r="BS11" s="14"/>
      <c r="BT11" s="12" t="s">
        <v>28</v>
      </c>
      <c r="BU11" s="14"/>
      <c r="BV11" s="14"/>
      <c r="BW11" s="14"/>
      <c r="BX11" s="14"/>
      <c r="BY11" s="12" t="s">
        <v>28</v>
      </c>
      <c r="BZ11" s="14"/>
      <c r="CA11" s="14"/>
      <c r="CB11" s="14"/>
      <c r="CC11" s="14"/>
      <c r="CD11" s="12" t="s">
        <v>28</v>
      </c>
      <c r="CE11" s="14"/>
      <c r="CF11" s="14"/>
      <c r="CG11" s="14"/>
      <c r="CH11" s="14"/>
      <c r="CI11" s="12" t="s">
        <v>28</v>
      </c>
      <c r="CJ11" s="14"/>
      <c r="CK11" s="14"/>
      <c r="CL11" s="14"/>
      <c r="CM11" s="14"/>
      <c r="CN11" s="12" t="s">
        <v>28</v>
      </c>
      <c r="CO11" s="14"/>
      <c r="CP11" s="14"/>
      <c r="CQ11" s="14"/>
      <c r="CR11" s="14"/>
      <c r="CS11" s="12" t="s">
        <v>28</v>
      </c>
      <c r="CT11" s="14"/>
      <c r="CU11" s="14"/>
      <c r="CV11" s="14"/>
      <c r="CW11" s="14"/>
      <c r="CX11" s="12" t="s">
        <v>28</v>
      </c>
      <c r="CY11" s="14"/>
      <c r="CZ11" s="14"/>
      <c r="DA11" s="14"/>
      <c r="DD11" s="12" t="s">
        <v>28</v>
      </c>
      <c r="DE11" s="14"/>
      <c r="DF11" s="14"/>
      <c r="DG11" s="12"/>
      <c r="DH11" s="12"/>
      <c r="DI11" s="12" t="s">
        <v>28</v>
      </c>
      <c r="DJ11" s="14"/>
      <c r="DK11" s="14"/>
      <c r="DL11" s="12"/>
      <c r="DM11" s="12"/>
      <c r="DN11" s="12" t="s">
        <v>28</v>
      </c>
      <c r="DO11" s="14"/>
      <c r="DP11" s="14"/>
      <c r="DQ11" s="12"/>
      <c r="DR11" s="12"/>
      <c r="DS11" s="12" t="s">
        <v>28</v>
      </c>
      <c r="DT11" s="14"/>
      <c r="DU11" s="14"/>
      <c r="DV11" s="12"/>
      <c r="DW11" s="12"/>
      <c r="DX11" s="12" t="s">
        <v>28</v>
      </c>
      <c r="DY11" s="14"/>
      <c r="DZ11" s="14"/>
      <c r="EA11" s="12"/>
      <c r="EB11" s="12"/>
      <c r="EC11" s="12" t="s">
        <v>28</v>
      </c>
      <c r="ED11" s="14"/>
      <c r="EE11" s="14"/>
      <c r="EF11" s="12"/>
      <c r="EG11" s="12"/>
      <c r="EH11" s="12" t="s">
        <v>28</v>
      </c>
      <c r="EI11" s="14"/>
      <c r="EJ11" s="14"/>
      <c r="EK11" s="12"/>
      <c r="EL11" s="12"/>
      <c r="EM11" s="12" t="s">
        <v>28</v>
      </c>
      <c r="EN11" s="14"/>
      <c r="EO11" s="14"/>
      <c r="EP11" s="12"/>
      <c r="EQ11" s="12"/>
      <c r="ER11" s="12" t="s">
        <v>28</v>
      </c>
      <c r="ES11" s="14"/>
      <c r="ET11" s="14"/>
      <c r="EU11" s="12"/>
      <c r="EV11" s="12"/>
      <c r="EW11" s="12" t="s">
        <v>28</v>
      </c>
      <c r="EX11" s="14"/>
      <c r="EY11" s="14"/>
      <c r="EZ11" s="12"/>
      <c r="FA11" s="12"/>
      <c r="FB11" s="12" t="s">
        <v>28</v>
      </c>
      <c r="FC11" s="14"/>
      <c r="FD11" s="14"/>
      <c r="FE11" s="14"/>
      <c r="FF11" s="14"/>
      <c r="FG11" s="12" t="s">
        <v>28</v>
      </c>
      <c r="FH11" s="14"/>
      <c r="FI11" s="14"/>
      <c r="FJ11" s="14"/>
      <c r="FK11" s="12"/>
      <c r="FL11" s="12" t="s">
        <v>28</v>
      </c>
      <c r="FM11" s="14"/>
      <c r="FN11" s="14"/>
      <c r="FO11" s="14"/>
      <c r="FP11" s="14"/>
      <c r="FQ11" s="12" t="s">
        <v>28</v>
      </c>
      <c r="FR11" s="14"/>
      <c r="FS11" s="14"/>
      <c r="FT11" s="14"/>
      <c r="FU11" s="14"/>
      <c r="FV11" s="12" t="s">
        <v>28</v>
      </c>
      <c r="FW11" s="14"/>
      <c r="FX11" s="14"/>
      <c r="FY11" s="14"/>
      <c r="FZ11" s="14"/>
      <c r="GA11" s="12" t="s">
        <v>28</v>
      </c>
      <c r="GB11" s="14"/>
      <c r="GC11" s="14"/>
      <c r="GD11" s="14"/>
      <c r="GE11" s="14"/>
      <c r="GF11" s="12" t="s">
        <v>28</v>
      </c>
      <c r="GG11" s="14"/>
      <c r="GH11" s="14"/>
      <c r="GI11" s="14"/>
      <c r="GJ11" s="14"/>
      <c r="GK11" s="12" t="s">
        <v>28</v>
      </c>
      <c r="GL11" s="14"/>
      <c r="GM11" s="14"/>
      <c r="GN11" s="14"/>
      <c r="GO11" s="14"/>
      <c r="GP11" s="12" t="s">
        <v>28</v>
      </c>
      <c r="GQ11" s="14"/>
      <c r="GR11" s="14"/>
      <c r="GS11" s="14"/>
      <c r="GT11" s="14"/>
      <c r="GU11" s="12" t="s">
        <v>28</v>
      </c>
      <c r="GV11" s="14"/>
      <c r="GW11" s="14"/>
      <c r="GX11" s="14"/>
      <c r="GY11" s="14"/>
      <c r="GZ11" s="12" t="s">
        <v>28</v>
      </c>
      <c r="HA11" s="14"/>
      <c r="HB11" s="14"/>
      <c r="HC11" s="14"/>
    </row>
    <row r="12" spans="2:211" ht="12">
      <c r="B12" s="15"/>
      <c r="C12" s="11"/>
      <c r="D12" s="13" t="s">
        <v>30</v>
      </c>
      <c r="E12" s="12" t="s">
        <v>11</v>
      </c>
      <c r="F12" s="12"/>
      <c r="G12" s="15"/>
      <c r="H12" s="11"/>
      <c r="I12" s="13" t="s">
        <v>30</v>
      </c>
      <c r="J12" s="12" t="s">
        <v>11</v>
      </c>
      <c r="K12" s="12"/>
      <c r="L12" s="15"/>
      <c r="M12" s="11"/>
      <c r="N12" s="13" t="s">
        <v>30</v>
      </c>
      <c r="O12" s="12" t="s">
        <v>11</v>
      </c>
      <c r="P12" s="12"/>
      <c r="Q12" s="15"/>
      <c r="R12" s="11"/>
      <c r="S12" s="13" t="s">
        <v>30</v>
      </c>
      <c r="T12" s="12" t="s">
        <v>11</v>
      </c>
      <c r="U12" s="12"/>
      <c r="V12" s="15"/>
      <c r="W12" s="11"/>
      <c r="X12" s="13" t="s">
        <v>30</v>
      </c>
      <c r="Y12" s="12" t="s">
        <v>11</v>
      </c>
      <c r="Z12" s="12"/>
      <c r="AA12" s="15"/>
      <c r="AB12" s="11"/>
      <c r="AC12" s="13" t="s">
        <v>30</v>
      </c>
      <c r="AD12" s="12" t="s">
        <v>11</v>
      </c>
      <c r="AE12" s="12"/>
      <c r="AF12" s="15"/>
      <c r="AG12" s="11"/>
      <c r="AH12" s="13" t="s">
        <v>30</v>
      </c>
      <c r="AI12" s="12" t="s">
        <v>11</v>
      </c>
      <c r="AJ12" s="12"/>
      <c r="AK12" s="15"/>
      <c r="AL12" s="11"/>
      <c r="AM12" s="13" t="s">
        <v>30</v>
      </c>
      <c r="AN12" s="12" t="s">
        <v>11</v>
      </c>
      <c r="AO12" s="12"/>
      <c r="AP12" s="15"/>
      <c r="AQ12" s="11"/>
      <c r="AR12" s="13" t="s">
        <v>30</v>
      </c>
      <c r="AS12" s="12" t="s">
        <v>11</v>
      </c>
      <c r="AT12" s="12"/>
      <c r="AU12" s="15"/>
      <c r="AV12" s="11"/>
      <c r="AW12" s="13" t="s">
        <v>30</v>
      </c>
      <c r="AX12" s="12" t="s">
        <v>11</v>
      </c>
      <c r="AY12" s="12"/>
      <c r="AZ12" s="15"/>
      <c r="BA12" s="11"/>
      <c r="BB12" s="13" t="s">
        <v>30</v>
      </c>
      <c r="BC12" s="12" t="s">
        <v>11</v>
      </c>
      <c r="BD12" s="12"/>
      <c r="BE12" s="15"/>
      <c r="BF12" s="11"/>
      <c r="BG12" s="13" t="s">
        <v>30</v>
      </c>
      <c r="BH12" s="12" t="s">
        <v>11</v>
      </c>
      <c r="BI12" s="12"/>
      <c r="BJ12" s="15"/>
      <c r="BK12" s="11"/>
      <c r="BL12" s="13" t="s">
        <v>30</v>
      </c>
      <c r="BM12" s="12" t="s">
        <v>11</v>
      </c>
      <c r="BN12" s="12"/>
      <c r="BO12" s="15"/>
      <c r="BP12" s="11"/>
      <c r="BQ12" s="13" t="s">
        <v>30</v>
      </c>
      <c r="BR12" s="12" t="s">
        <v>11</v>
      </c>
      <c r="BS12" s="12"/>
      <c r="BT12" s="15"/>
      <c r="BU12" s="11"/>
      <c r="BV12" s="13" t="s">
        <v>30</v>
      </c>
      <c r="BW12" s="12" t="s">
        <v>11</v>
      </c>
      <c r="BX12" s="12"/>
      <c r="BY12" s="15"/>
      <c r="BZ12" s="11"/>
      <c r="CA12" s="13" t="s">
        <v>30</v>
      </c>
      <c r="CB12" s="12" t="s">
        <v>11</v>
      </c>
      <c r="CC12" s="12"/>
      <c r="CD12" s="15"/>
      <c r="CE12" s="11"/>
      <c r="CF12" s="13" t="s">
        <v>30</v>
      </c>
      <c r="CG12" s="12" t="s">
        <v>11</v>
      </c>
      <c r="CH12" s="12"/>
      <c r="CI12" s="15"/>
      <c r="CJ12" s="11"/>
      <c r="CK12" s="13" t="s">
        <v>30</v>
      </c>
      <c r="CL12" s="12" t="s">
        <v>11</v>
      </c>
      <c r="CM12" s="12"/>
      <c r="CN12" s="15"/>
      <c r="CO12" s="11"/>
      <c r="CP12" s="13" t="s">
        <v>30</v>
      </c>
      <c r="CQ12" s="12" t="s">
        <v>11</v>
      </c>
      <c r="CR12" s="12"/>
      <c r="CS12" s="15"/>
      <c r="CT12" s="11"/>
      <c r="CU12" s="13" t="s">
        <v>30</v>
      </c>
      <c r="CV12" s="12" t="s">
        <v>11</v>
      </c>
      <c r="CW12" s="12"/>
      <c r="CX12" s="15"/>
      <c r="CY12" s="11"/>
      <c r="CZ12" s="13" t="s">
        <v>30</v>
      </c>
      <c r="DA12" s="12" t="s">
        <v>11</v>
      </c>
      <c r="DD12" s="15"/>
      <c r="DE12" s="11"/>
      <c r="DF12" s="13" t="s">
        <v>30</v>
      </c>
      <c r="DG12" s="12" t="s">
        <v>11</v>
      </c>
      <c r="DH12" s="12"/>
      <c r="DI12" s="15"/>
      <c r="DJ12" s="11"/>
      <c r="DK12" s="13" t="s">
        <v>30</v>
      </c>
      <c r="DL12" s="12" t="s">
        <v>11</v>
      </c>
      <c r="DM12" s="12"/>
      <c r="DN12" s="15"/>
      <c r="DO12" s="11"/>
      <c r="DP12" s="13" t="s">
        <v>30</v>
      </c>
      <c r="DQ12" s="12" t="s">
        <v>11</v>
      </c>
      <c r="DR12" s="12"/>
      <c r="DS12" s="15"/>
      <c r="DT12" s="11"/>
      <c r="DU12" s="13" t="s">
        <v>30</v>
      </c>
      <c r="DV12" s="12" t="s">
        <v>11</v>
      </c>
      <c r="DW12" s="12"/>
      <c r="DX12" s="15"/>
      <c r="DY12" s="11"/>
      <c r="DZ12" s="13" t="s">
        <v>30</v>
      </c>
      <c r="EA12" s="12" t="s">
        <v>11</v>
      </c>
      <c r="EB12" s="12"/>
      <c r="EC12" s="15"/>
      <c r="ED12" s="11"/>
      <c r="EE12" s="13" t="s">
        <v>30</v>
      </c>
      <c r="EF12" s="12" t="s">
        <v>11</v>
      </c>
      <c r="EG12" s="12"/>
      <c r="EH12" s="15"/>
      <c r="EI12" s="11"/>
      <c r="EJ12" s="13" t="s">
        <v>30</v>
      </c>
      <c r="EK12" s="12" t="s">
        <v>11</v>
      </c>
      <c r="EL12" s="12"/>
      <c r="EM12" s="15"/>
      <c r="EN12" s="11"/>
      <c r="EO12" s="13" t="s">
        <v>30</v>
      </c>
      <c r="EP12" s="12" t="s">
        <v>11</v>
      </c>
      <c r="EQ12" s="12"/>
      <c r="ER12" s="15"/>
      <c r="ES12" s="11"/>
      <c r="ET12" s="13" t="s">
        <v>30</v>
      </c>
      <c r="EU12" s="12" t="s">
        <v>11</v>
      </c>
      <c r="EV12" s="12"/>
      <c r="EW12" s="15"/>
      <c r="EX12" s="11"/>
      <c r="EY12" s="13" t="s">
        <v>30</v>
      </c>
      <c r="EZ12" s="12" t="s">
        <v>11</v>
      </c>
      <c r="FA12" s="12"/>
      <c r="FB12" s="15"/>
      <c r="FC12" s="11"/>
      <c r="FD12" s="13" t="s">
        <v>30</v>
      </c>
      <c r="FE12" s="12" t="s">
        <v>11</v>
      </c>
      <c r="FF12" s="12"/>
      <c r="FG12" s="15"/>
      <c r="FH12" s="11"/>
      <c r="FI12" s="13" t="s">
        <v>30</v>
      </c>
      <c r="FJ12" s="12" t="s">
        <v>11</v>
      </c>
      <c r="FK12" s="12"/>
      <c r="FL12" s="15"/>
      <c r="FM12" s="11"/>
      <c r="FN12" s="13" t="s">
        <v>30</v>
      </c>
      <c r="FO12" s="12" t="s">
        <v>11</v>
      </c>
      <c r="FP12" s="12"/>
      <c r="FQ12" s="15"/>
      <c r="FR12" s="11"/>
      <c r="FS12" s="13" t="s">
        <v>30</v>
      </c>
      <c r="FT12" s="12" t="s">
        <v>11</v>
      </c>
      <c r="FU12" s="12"/>
      <c r="FV12" s="15"/>
      <c r="FW12" s="11"/>
      <c r="FX12" s="13" t="s">
        <v>30</v>
      </c>
      <c r="FY12" s="12" t="s">
        <v>11</v>
      </c>
      <c r="FZ12" s="12"/>
      <c r="GA12" s="15"/>
      <c r="GB12" s="11"/>
      <c r="GC12" s="13" t="s">
        <v>30</v>
      </c>
      <c r="GD12" s="12" t="s">
        <v>11</v>
      </c>
      <c r="GE12" s="12"/>
      <c r="GF12" s="15"/>
      <c r="GG12" s="11"/>
      <c r="GH12" s="13" t="s">
        <v>30</v>
      </c>
      <c r="GI12" s="12" t="s">
        <v>11</v>
      </c>
      <c r="GJ12" s="12"/>
      <c r="GK12" s="15"/>
      <c r="GL12" s="11"/>
      <c r="GM12" s="13" t="s">
        <v>30</v>
      </c>
      <c r="GN12" s="12" t="s">
        <v>11</v>
      </c>
      <c r="GO12" s="12"/>
      <c r="GP12" s="15"/>
      <c r="GQ12" s="11"/>
      <c r="GR12" s="13" t="s">
        <v>30</v>
      </c>
      <c r="GS12" s="12" t="s">
        <v>11</v>
      </c>
      <c r="GT12" s="12"/>
      <c r="GU12" s="15"/>
      <c r="GV12" s="11"/>
      <c r="GW12" s="13" t="s">
        <v>30</v>
      </c>
      <c r="GX12" s="12" t="s">
        <v>11</v>
      </c>
      <c r="GY12" s="12"/>
      <c r="GZ12" s="15"/>
      <c r="HA12" s="11"/>
      <c r="HB12" s="13" t="s">
        <v>30</v>
      </c>
      <c r="HC12" s="12" t="s">
        <v>11</v>
      </c>
    </row>
    <row r="13" spans="1:211" ht="12">
      <c r="A13" s="1" t="s">
        <v>14</v>
      </c>
      <c r="B13" s="1" t="s">
        <v>27</v>
      </c>
      <c r="C13" s="1" t="s">
        <v>29</v>
      </c>
      <c r="D13" s="1" t="s">
        <v>27</v>
      </c>
      <c r="E13" s="1" t="s">
        <v>59</v>
      </c>
      <c r="F13" s="1"/>
      <c r="G13" s="1" t="s">
        <v>27</v>
      </c>
      <c r="H13" s="1" t="s">
        <v>29</v>
      </c>
      <c r="I13" s="1" t="s">
        <v>27</v>
      </c>
      <c r="J13" s="1" t="s">
        <v>31</v>
      </c>
      <c r="K13" s="12"/>
      <c r="L13" s="1" t="s">
        <v>27</v>
      </c>
      <c r="M13" s="1" t="s">
        <v>29</v>
      </c>
      <c r="N13" s="1" t="s">
        <v>27</v>
      </c>
      <c r="O13" s="1" t="s">
        <v>31</v>
      </c>
      <c r="P13" s="1"/>
      <c r="Q13" s="1" t="s">
        <v>27</v>
      </c>
      <c r="R13" s="1" t="s">
        <v>29</v>
      </c>
      <c r="S13" s="1" t="s">
        <v>27</v>
      </c>
      <c r="T13" s="1" t="s">
        <v>31</v>
      </c>
      <c r="U13" s="1"/>
      <c r="V13" s="1" t="s">
        <v>27</v>
      </c>
      <c r="W13" s="1" t="s">
        <v>29</v>
      </c>
      <c r="X13" s="1" t="s">
        <v>27</v>
      </c>
      <c r="Y13" s="1" t="s">
        <v>31</v>
      </c>
      <c r="Z13" s="1"/>
      <c r="AA13" s="1" t="s">
        <v>27</v>
      </c>
      <c r="AB13" s="1" t="s">
        <v>29</v>
      </c>
      <c r="AC13" s="1" t="s">
        <v>27</v>
      </c>
      <c r="AD13" s="1" t="s">
        <v>31</v>
      </c>
      <c r="AE13" s="1"/>
      <c r="AF13" s="1" t="s">
        <v>27</v>
      </c>
      <c r="AG13" s="1" t="s">
        <v>29</v>
      </c>
      <c r="AH13" s="1" t="s">
        <v>27</v>
      </c>
      <c r="AI13" s="1" t="s">
        <v>31</v>
      </c>
      <c r="AJ13" s="1"/>
      <c r="AK13" s="1" t="s">
        <v>27</v>
      </c>
      <c r="AL13" s="1" t="s">
        <v>29</v>
      </c>
      <c r="AM13" s="1" t="s">
        <v>27</v>
      </c>
      <c r="AN13" s="1" t="s">
        <v>31</v>
      </c>
      <c r="AO13" s="1"/>
      <c r="AP13" s="1" t="s">
        <v>27</v>
      </c>
      <c r="AQ13" s="1" t="s">
        <v>29</v>
      </c>
      <c r="AR13" s="1" t="s">
        <v>27</v>
      </c>
      <c r="AS13" s="1" t="s">
        <v>31</v>
      </c>
      <c r="AT13" s="1"/>
      <c r="AU13" s="1" t="s">
        <v>27</v>
      </c>
      <c r="AV13" s="1" t="s">
        <v>29</v>
      </c>
      <c r="AW13" s="1" t="s">
        <v>27</v>
      </c>
      <c r="AX13" s="1" t="s">
        <v>31</v>
      </c>
      <c r="AY13" s="1"/>
      <c r="AZ13" s="1" t="s">
        <v>27</v>
      </c>
      <c r="BA13" s="1" t="s">
        <v>29</v>
      </c>
      <c r="BB13" s="1" t="s">
        <v>27</v>
      </c>
      <c r="BC13" s="1" t="s">
        <v>31</v>
      </c>
      <c r="BD13" s="1"/>
      <c r="BE13" s="1" t="s">
        <v>27</v>
      </c>
      <c r="BF13" s="1" t="s">
        <v>29</v>
      </c>
      <c r="BG13" s="1" t="s">
        <v>27</v>
      </c>
      <c r="BH13" s="1" t="s">
        <v>31</v>
      </c>
      <c r="BI13" s="1"/>
      <c r="BJ13" s="1" t="s">
        <v>27</v>
      </c>
      <c r="BK13" s="1" t="s">
        <v>29</v>
      </c>
      <c r="BL13" s="1" t="s">
        <v>27</v>
      </c>
      <c r="BM13" s="1" t="s">
        <v>31</v>
      </c>
      <c r="BN13" s="1"/>
      <c r="BO13" s="1" t="s">
        <v>27</v>
      </c>
      <c r="BP13" s="1" t="s">
        <v>29</v>
      </c>
      <c r="BQ13" s="1" t="s">
        <v>27</v>
      </c>
      <c r="BR13" s="1" t="s">
        <v>31</v>
      </c>
      <c r="BS13" s="1"/>
      <c r="BT13" s="1" t="s">
        <v>27</v>
      </c>
      <c r="BU13" s="1" t="s">
        <v>29</v>
      </c>
      <c r="BV13" s="1" t="s">
        <v>27</v>
      </c>
      <c r="BW13" s="1" t="s">
        <v>31</v>
      </c>
      <c r="BX13" s="1"/>
      <c r="BY13" s="1" t="s">
        <v>27</v>
      </c>
      <c r="BZ13" s="1" t="s">
        <v>29</v>
      </c>
      <c r="CA13" s="1" t="s">
        <v>27</v>
      </c>
      <c r="CB13" s="1" t="s">
        <v>31</v>
      </c>
      <c r="CC13" s="1"/>
      <c r="CD13" s="1" t="s">
        <v>27</v>
      </c>
      <c r="CE13" s="1" t="s">
        <v>29</v>
      </c>
      <c r="CF13" s="1" t="s">
        <v>27</v>
      </c>
      <c r="CG13" s="1" t="s">
        <v>31</v>
      </c>
      <c r="CH13" s="1"/>
      <c r="CI13" s="1" t="s">
        <v>27</v>
      </c>
      <c r="CJ13" s="1" t="s">
        <v>29</v>
      </c>
      <c r="CK13" s="1" t="s">
        <v>27</v>
      </c>
      <c r="CL13" s="1" t="s">
        <v>31</v>
      </c>
      <c r="CM13" s="1"/>
      <c r="CN13" s="1" t="s">
        <v>27</v>
      </c>
      <c r="CO13" s="1" t="s">
        <v>29</v>
      </c>
      <c r="CP13" s="1" t="s">
        <v>27</v>
      </c>
      <c r="CQ13" s="1" t="s">
        <v>31</v>
      </c>
      <c r="CR13" s="1"/>
      <c r="CS13" s="1" t="s">
        <v>27</v>
      </c>
      <c r="CT13" s="1" t="s">
        <v>29</v>
      </c>
      <c r="CU13" s="1" t="s">
        <v>27</v>
      </c>
      <c r="CV13" s="1" t="s">
        <v>31</v>
      </c>
      <c r="CW13" s="1"/>
      <c r="CX13" s="1" t="s">
        <v>27</v>
      </c>
      <c r="CY13" s="1" t="s">
        <v>29</v>
      </c>
      <c r="CZ13" s="1" t="s">
        <v>27</v>
      </c>
      <c r="DA13" s="1" t="s">
        <v>31</v>
      </c>
      <c r="DC13" s="1" t="s">
        <v>14</v>
      </c>
      <c r="DD13" s="1" t="s">
        <v>27</v>
      </c>
      <c r="DE13" s="1" t="s">
        <v>29</v>
      </c>
      <c r="DF13" s="1" t="s">
        <v>27</v>
      </c>
      <c r="DG13" s="1" t="s">
        <v>59</v>
      </c>
      <c r="DH13" s="1"/>
      <c r="DI13" s="1" t="s">
        <v>27</v>
      </c>
      <c r="DJ13" s="1" t="s">
        <v>29</v>
      </c>
      <c r="DK13" s="1" t="s">
        <v>27</v>
      </c>
      <c r="DL13" s="1" t="s">
        <v>31</v>
      </c>
      <c r="DM13" s="12"/>
      <c r="DN13" s="1" t="s">
        <v>27</v>
      </c>
      <c r="DO13" s="1" t="s">
        <v>29</v>
      </c>
      <c r="DP13" s="1" t="s">
        <v>27</v>
      </c>
      <c r="DQ13" s="1" t="s">
        <v>31</v>
      </c>
      <c r="DR13" s="1"/>
      <c r="DS13" s="1" t="s">
        <v>27</v>
      </c>
      <c r="DT13" s="1" t="s">
        <v>29</v>
      </c>
      <c r="DU13" s="1" t="s">
        <v>27</v>
      </c>
      <c r="DV13" s="1" t="s">
        <v>31</v>
      </c>
      <c r="DW13" s="1"/>
      <c r="DX13" s="1" t="s">
        <v>27</v>
      </c>
      <c r="DY13" s="1" t="s">
        <v>29</v>
      </c>
      <c r="DZ13" s="1" t="s">
        <v>27</v>
      </c>
      <c r="EA13" s="1" t="s">
        <v>31</v>
      </c>
      <c r="EB13" s="1"/>
      <c r="EC13" s="1" t="s">
        <v>27</v>
      </c>
      <c r="ED13" s="1" t="s">
        <v>29</v>
      </c>
      <c r="EE13" s="1" t="s">
        <v>27</v>
      </c>
      <c r="EF13" s="1" t="s">
        <v>31</v>
      </c>
      <c r="EG13" s="1"/>
      <c r="EH13" s="1" t="s">
        <v>27</v>
      </c>
      <c r="EI13" s="1" t="s">
        <v>29</v>
      </c>
      <c r="EJ13" s="1" t="s">
        <v>27</v>
      </c>
      <c r="EK13" s="1" t="s">
        <v>31</v>
      </c>
      <c r="EL13" s="1"/>
      <c r="EM13" s="1" t="s">
        <v>27</v>
      </c>
      <c r="EN13" s="1" t="s">
        <v>29</v>
      </c>
      <c r="EO13" s="1" t="s">
        <v>27</v>
      </c>
      <c r="EP13" s="1" t="s">
        <v>31</v>
      </c>
      <c r="EQ13" s="1"/>
      <c r="ER13" s="1" t="s">
        <v>27</v>
      </c>
      <c r="ES13" s="1" t="s">
        <v>29</v>
      </c>
      <c r="ET13" s="1" t="s">
        <v>27</v>
      </c>
      <c r="EU13" s="1" t="s">
        <v>31</v>
      </c>
      <c r="EV13" s="1"/>
      <c r="EW13" s="1" t="s">
        <v>27</v>
      </c>
      <c r="EX13" s="1" t="s">
        <v>29</v>
      </c>
      <c r="EY13" s="1" t="s">
        <v>27</v>
      </c>
      <c r="EZ13" s="1" t="s">
        <v>31</v>
      </c>
      <c r="FA13" s="1"/>
      <c r="FB13" s="1" t="s">
        <v>27</v>
      </c>
      <c r="FC13" s="1" t="s">
        <v>29</v>
      </c>
      <c r="FD13" s="1" t="s">
        <v>27</v>
      </c>
      <c r="FE13" s="1" t="s">
        <v>31</v>
      </c>
      <c r="FF13" s="1"/>
      <c r="FG13" s="1" t="s">
        <v>27</v>
      </c>
      <c r="FH13" s="1" t="s">
        <v>29</v>
      </c>
      <c r="FI13" s="1" t="s">
        <v>27</v>
      </c>
      <c r="FJ13" s="1" t="s">
        <v>31</v>
      </c>
      <c r="FK13" s="1"/>
      <c r="FL13" s="1" t="s">
        <v>27</v>
      </c>
      <c r="FM13" s="1" t="s">
        <v>29</v>
      </c>
      <c r="FN13" s="1" t="s">
        <v>27</v>
      </c>
      <c r="FO13" s="1" t="s">
        <v>31</v>
      </c>
      <c r="FP13" s="1"/>
      <c r="FQ13" s="1" t="s">
        <v>27</v>
      </c>
      <c r="FR13" s="1" t="s">
        <v>29</v>
      </c>
      <c r="FS13" s="1" t="s">
        <v>27</v>
      </c>
      <c r="FT13" s="1" t="s">
        <v>31</v>
      </c>
      <c r="FU13" s="1"/>
      <c r="FV13" s="1" t="s">
        <v>27</v>
      </c>
      <c r="FW13" s="1" t="s">
        <v>29</v>
      </c>
      <c r="FX13" s="1" t="s">
        <v>27</v>
      </c>
      <c r="FY13" s="1" t="s">
        <v>31</v>
      </c>
      <c r="FZ13" s="1"/>
      <c r="GA13" s="1" t="s">
        <v>27</v>
      </c>
      <c r="GB13" s="1" t="s">
        <v>29</v>
      </c>
      <c r="GC13" s="1" t="s">
        <v>27</v>
      </c>
      <c r="GD13" s="1" t="s">
        <v>31</v>
      </c>
      <c r="GE13" s="1"/>
      <c r="GF13" s="1" t="s">
        <v>27</v>
      </c>
      <c r="GG13" s="1" t="s">
        <v>29</v>
      </c>
      <c r="GH13" s="1" t="s">
        <v>27</v>
      </c>
      <c r="GI13" s="1" t="s">
        <v>31</v>
      </c>
      <c r="GJ13" s="1"/>
      <c r="GK13" s="1" t="s">
        <v>27</v>
      </c>
      <c r="GL13" s="1" t="s">
        <v>29</v>
      </c>
      <c r="GM13" s="1" t="s">
        <v>27</v>
      </c>
      <c r="GN13" s="1" t="s">
        <v>31</v>
      </c>
      <c r="GO13" s="1"/>
      <c r="GP13" s="1" t="s">
        <v>27</v>
      </c>
      <c r="GQ13" s="1" t="s">
        <v>29</v>
      </c>
      <c r="GR13" s="1" t="s">
        <v>27</v>
      </c>
      <c r="GS13" s="1" t="s">
        <v>31</v>
      </c>
      <c r="GT13" s="1"/>
      <c r="GU13" s="1" t="s">
        <v>27</v>
      </c>
      <c r="GV13" s="1" t="s">
        <v>29</v>
      </c>
      <c r="GW13" s="1" t="s">
        <v>27</v>
      </c>
      <c r="GX13" s="1" t="s">
        <v>31</v>
      </c>
      <c r="GY13" s="1"/>
      <c r="GZ13" s="1" t="s">
        <v>27</v>
      </c>
      <c r="HA13" s="1" t="s">
        <v>29</v>
      </c>
      <c r="HB13" s="1" t="s">
        <v>27</v>
      </c>
      <c r="HC13" s="1" t="s">
        <v>31</v>
      </c>
    </row>
    <row r="14" spans="1:211" ht="12.7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</row>
    <row r="15" spans="1:211" ht="12">
      <c r="A15" s="6">
        <v>2006</v>
      </c>
      <c r="B15" s="18">
        <v>20650</v>
      </c>
      <c r="C15" s="18">
        <v>20650</v>
      </c>
      <c r="D15" s="18">
        <v>11257</v>
      </c>
      <c r="E15" s="18">
        <v>281436</v>
      </c>
      <c r="F15" s="18"/>
      <c r="G15" s="18">
        <v>645</v>
      </c>
      <c r="H15" s="18">
        <v>645</v>
      </c>
      <c r="I15" s="18">
        <v>234</v>
      </c>
      <c r="J15" s="18">
        <v>3867</v>
      </c>
      <c r="K15" s="18"/>
      <c r="L15" s="18">
        <v>1085</v>
      </c>
      <c r="M15" s="18">
        <v>1085</v>
      </c>
      <c r="N15" s="18">
        <v>516</v>
      </c>
      <c r="O15" s="18">
        <v>11547</v>
      </c>
      <c r="P15" s="18"/>
      <c r="Q15" s="18">
        <v>910</v>
      </c>
      <c r="R15" s="18">
        <v>910</v>
      </c>
      <c r="S15" s="18">
        <v>227</v>
      </c>
      <c r="T15" s="18">
        <v>4091</v>
      </c>
      <c r="U15" s="18"/>
      <c r="V15" s="18">
        <v>4525</v>
      </c>
      <c r="W15" s="18">
        <v>4525</v>
      </c>
      <c r="X15" s="18">
        <v>1489</v>
      </c>
      <c r="Y15" s="18">
        <v>18161</v>
      </c>
      <c r="Z15" s="18"/>
      <c r="AA15" s="18">
        <v>25</v>
      </c>
      <c r="AB15" s="18">
        <v>25</v>
      </c>
      <c r="AC15" s="18">
        <v>13</v>
      </c>
      <c r="AD15" s="18">
        <v>175</v>
      </c>
      <c r="AE15" s="18"/>
      <c r="AF15" s="18">
        <v>25</v>
      </c>
      <c r="AG15" s="18">
        <v>25</v>
      </c>
      <c r="AH15" s="18">
        <v>10</v>
      </c>
      <c r="AI15" s="18">
        <v>130</v>
      </c>
      <c r="AJ15" s="18"/>
      <c r="AK15" s="18">
        <v>1360</v>
      </c>
      <c r="AL15" s="18">
        <v>1360</v>
      </c>
      <c r="AM15" s="18">
        <v>504</v>
      </c>
      <c r="AN15" s="18">
        <v>6754</v>
      </c>
      <c r="AO15" s="18"/>
      <c r="AP15" s="18">
        <v>303372</v>
      </c>
      <c r="AQ15" s="18">
        <v>303372</v>
      </c>
      <c r="AR15" s="18">
        <v>109214</v>
      </c>
      <c r="AS15" s="18">
        <v>1474388</v>
      </c>
      <c r="AT15" s="18"/>
      <c r="AU15" s="18">
        <v>70</v>
      </c>
      <c r="AV15" s="18">
        <v>70</v>
      </c>
      <c r="AW15" s="18">
        <v>16</v>
      </c>
      <c r="AX15" s="18">
        <v>224</v>
      </c>
      <c r="AY15" s="18"/>
      <c r="AZ15" s="18">
        <v>50</v>
      </c>
      <c r="BA15" s="18">
        <v>50</v>
      </c>
      <c r="BB15" s="18">
        <v>11</v>
      </c>
      <c r="BC15" s="18">
        <v>120</v>
      </c>
      <c r="BD15" s="18"/>
      <c r="BE15" s="18">
        <v>6130</v>
      </c>
      <c r="BF15" s="18">
        <v>6130</v>
      </c>
      <c r="BG15" s="18">
        <v>1589</v>
      </c>
      <c r="BH15" s="18">
        <v>21287</v>
      </c>
      <c r="BI15" s="16"/>
      <c r="BJ15" s="18">
        <v>7210</v>
      </c>
      <c r="BK15" s="18">
        <v>7210</v>
      </c>
      <c r="BL15" s="18">
        <v>2007</v>
      </c>
      <c r="BM15" s="18">
        <v>33520</v>
      </c>
      <c r="BN15" s="18"/>
      <c r="BO15" s="18">
        <f>B15+G15+L15+Q15+V15+AA15+AF15+AK15</f>
        <v>29225</v>
      </c>
      <c r="BP15" s="18">
        <f>C15+H15+M15+R15+W15+AB15+AG15+AL15</f>
        <v>29225</v>
      </c>
      <c r="BQ15" s="18">
        <f>D15+I15+N15+S15+X15+AC15+AH15+AM15</f>
        <v>14250</v>
      </c>
      <c r="BR15" s="18">
        <f>E15+J15+O15+T15+Y15+AD15+AI15+AN15</f>
        <v>326161</v>
      </c>
      <c r="BS15" s="18"/>
      <c r="BT15" s="18">
        <f>AP15+AU15+AZ15+BE15+BJ15</f>
        <v>316832</v>
      </c>
      <c r="BU15" s="18">
        <f>AQ15+AV15+BA15+BF15+BK15</f>
        <v>316832</v>
      </c>
      <c r="BV15" s="18">
        <f>AR15+AW15+BB15+BG15+BL15</f>
        <v>112837</v>
      </c>
      <c r="BW15" s="18">
        <f>AS15+AX15+BC15+BH15+BM15</f>
        <v>1529539</v>
      </c>
      <c r="BX15" s="18"/>
      <c r="BY15" s="18">
        <f>B15+G15+L15+Q15+V15+AA15+AF15+AK15+AP15+AU15+AZ15+BE15+BJ15</f>
        <v>346057</v>
      </c>
      <c r="BZ15" s="18">
        <f>C15+H15+M15+R15+W15+AB15+AG15+AL15+AQ15+AV15+BA15+BF15+BK15</f>
        <v>346057</v>
      </c>
      <c r="CA15" s="18">
        <f>D15+I15+N15+S15+X15+AC15+AH15+AM15+AR15+AW15+BB15+BG15+BL15</f>
        <v>127087</v>
      </c>
      <c r="CB15" s="18">
        <f>E15+J15+O15+T15+Y15+AD15+AI15+AN15+AS15+AX15+BC15+BH15+BM15</f>
        <v>1855700</v>
      </c>
      <c r="CC15" s="18"/>
      <c r="CD15" s="18">
        <v>77937</v>
      </c>
      <c r="CE15" s="18">
        <v>77937</v>
      </c>
      <c r="CF15" s="18">
        <v>11321</v>
      </c>
      <c r="CG15" s="18">
        <v>163021</v>
      </c>
      <c r="CH15" s="18"/>
      <c r="CI15" s="18">
        <v>39430</v>
      </c>
      <c r="CJ15" s="18">
        <v>35430</v>
      </c>
      <c r="CK15" s="18">
        <v>2331</v>
      </c>
      <c r="CL15" s="18">
        <v>37299</v>
      </c>
      <c r="CM15" s="18"/>
      <c r="CN15" s="18">
        <v>900</v>
      </c>
      <c r="CO15" s="18">
        <v>900</v>
      </c>
      <c r="CP15" s="18">
        <v>36</v>
      </c>
      <c r="CQ15" s="18">
        <v>360</v>
      </c>
      <c r="CR15" s="18"/>
      <c r="CS15" s="18">
        <f>CI15+CN15</f>
        <v>40330</v>
      </c>
      <c r="CT15" s="18">
        <f>CJ15+CO15</f>
        <v>36330</v>
      </c>
      <c r="CU15" s="18">
        <f>CK15+CP15</f>
        <v>2367</v>
      </c>
      <c r="CV15" s="18">
        <f>CL15+CQ15</f>
        <v>37659</v>
      </c>
      <c r="CW15" s="18"/>
      <c r="CX15" s="18">
        <f>CD15+CI15+CN15</f>
        <v>118267</v>
      </c>
      <c r="CY15" s="18">
        <f>CE15+CJ15+CO15</f>
        <v>114267</v>
      </c>
      <c r="CZ15" s="18">
        <f>CF15+CK15+CP15</f>
        <v>13688</v>
      </c>
      <c r="DA15" s="18">
        <f>CG15+CL15+CQ15</f>
        <v>200680</v>
      </c>
      <c r="DC15" s="6">
        <v>2006</v>
      </c>
      <c r="DD15" s="18">
        <v>276205</v>
      </c>
      <c r="DE15" s="18">
        <v>276150</v>
      </c>
      <c r="DF15" s="18">
        <v>142230</v>
      </c>
      <c r="DG15" s="18">
        <v>3555747</v>
      </c>
      <c r="DH15" s="18"/>
      <c r="DI15" s="18">
        <v>43759</v>
      </c>
      <c r="DJ15" s="18">
        <v>43246</v>
      </c>
      <c r="DK15" s="18">
        <v>7592</v>
      </c>
      <c r="DL15" s="18">
        <v>125268</v>
      </c>
      <c r="DM15" s="18"/>
      <c r="DN15" s="18">
        <v>12605</v>
      </c>
      <c r="DO15" s="18">
        <v>12495</v>
      </c>
      <c r="DP15" s="18">
        <v>3879</v>
      </c>
      <c r="DQ15" s="18">
        <v>86885</v>
      </c>
      <c r="DR15" s="18"/>
      <c r="DS15" s="18">
        <v>59270</v>
      </c>
      <c r="DT15" s="18">
        <v>59260</v>
      </c>
      <c r="DU15" s="18">
        <v>17652</v>
      </c>
      <c r="DV15" s="18">
        <v>317732</v>
      </c>
      <c r="DW15" s="18"/>
      <c r="DX15" s="18">
        <v>139923</v>
      </c>
      <c r="DY15" s="18">
        <v>138017</v>
      </c>
      <c r="DZ15" s="18">
        <v>27575</v>
      </c>
      <c r="EA15" s="18">
        <v>336415</v>
      </c>
      <c r="EB15" s="18"/>
      <c r="EC15" s="18">
        <v>73928</v>
      </c>
      <c r="ED15" s="18">
        <v>73583</v>
      </c>
      <c r="EE15" s="18">
        <v>11623</v>
      </c>
      <c r="EF15" s="18">
        <v>162716</v>
      </c>
      <c r="EG15" s="18"/>
      <c r="EH15" s="18">
        <v>57846</v>
      </c>
      <c r="EI15" s="18">
        <v>57302</v>
      </c>
      <c r="EJ15" s="18">
        <v>8726</v>
      </c>
      <c r="EK15" s="18">
        <v>113440</v>
      </c>
      <c r="EL15" s="18"/>
      <c r="EM15" s="18">
        <v>266861</v>
      </c>
      <c r="EN15" s="18">
        <v>263445</v>
      </c>
      <c r="EO15" s="18">
        <v>51927</v>
      </c>
      <c r="EP15" s="18">
        <v>695826</v>
      </c>
      <c r="EQ15" s="18"/>
      <c r="ER15" s="18">
        <v>770755</v>
      </c>
      <c r="ES15" s="18">
        <v>766316</v>
      </c>
      <c r="ET15" s="18">
        <v>247429</v>
      </c>
      <c r="EU15" s="18">
        <v>3340294</v>
      </c>
      <c r="EV15" s="18"/>
      <c r="EW15" s="18">
        <v>21303</v>
      </c>
      <c r="EX15" s="18">
        <v>20892</v>
      </c>
      <c r="EY15" s="18">
        <v>3386</v>
      </c>
      <c r="EZ15" s="18">
        <v>47409</v>
      </c>
      <c r="FA15" s="18"/>
      <c r="FB15" s="18">
        <v>91570</v>
      </c>
      <c r="FC15" s="18">
        <v>90955</v>
      </c>
      <c r="FD15" s="18">
        <v>12933</v>
      </c>
      <c r="FE15" s="18">
        <v>140975</v>
      </c>
      <c r="FF15" s="18"/>
      <c r="FG15" s="18">
        <v>54159</v>
      </c>
      <c r="FH15" s="18">
        <v>53499</v>
      </c>
      <c r="FI15" s="18">
        <v>12031</v>
      </c>
      <c r="FJ15" s="18">
        <v>161209</v>
      </c>
      <c r="FK15" s="16"/>
      <c r="FL15" s="18">
        <v>192726</v>
      </c>
      <c r="FM15" s="18">
        <v>189877</v>
      </c>
      <c r="FN15" s="18">
        <v>41913</v>
      </c>
      <c r="FO15" s="18">
        <v>699954</v>
      </c>
      <c r="FP15" s="18"/>
      <c r="FQ15" s="18">
        <f>DD15+DI15+DN15+DS15+DX15+EC15+EH15+EM15</f>
        <v>930397</v>
      </c>
      <c r="FR15" s="18">
        <f>DE15+DJ15+DO15+DT15+DY15+ED15+EI15+EN15</f>
        <v>923498</v>
      </c>
      <c r="FS15" s="18">
        <f>DF15+DK15+DP15+DU15+DZ15+EE15+EJ15+EO15</f>
        <v>271204</v>
      </c>
      <c r="FT15" s="18">
        <f>DG15+DL15+DQ15+DV15+EA15+EF15+EK15+EP15</f>
        <v>5394029</v>
      </c>
      <c r="FU15" s="18"/>
      <c r="FV15" s="18">
        <f>ER15+EW15+FB15+FG15+FL15</f>
        <v>1130513</v>
      </c>
      <c r="FW15" s="18">
        <f>ES15+EX15+FC15+FH15+FM15</f>
        <v>1121539</v>
      </c>
      <c r="FX15" s="18">
        <f>ET15+EY15+FD15+FI15+FN15</f>
        <v>317692</v>
      </c>
      <c r="FY15" s="18">
        <f>EU15+EZ15+FE15+FJ15+FO15</f>
        <v>4389841</v>
      </c>
      <c r="FZ15" s="18"/>
      <c r="GA15" s="18">
        <f>DD15+DI15+DN15+DS15+DX15+EC15+EH15+EM15+ER15+EW15+FB15+FG15+FL15</f>
        <v>2060910</v>
      </c>
      <c r="GB15" s="18">
        <f>DE15+DJ15+DO15+DT15+DY15+ED15+EI15+EN15+ES15+EX15+FC15+FH15+FM15</f>
        <v>2045037</v>
      </c>
      <c r="GC15" s="18">
        <f>DF15+DK15+DP15+DU15+DZ15+EE15+EJ15+EO15+ET15+EY15+FD15+FI15+FN15</f>
        <v>588896</v>
      </c>
      <c r="GD15" s="18">
        <f>DG15+DL15+DQ15+DV15+EA15+EF15+EK15+EP15+EU15+EZ15+FE15+FJ15+FO15</f>
        <v>9783870</v>
      </c>
      <c r="GE15" s="18"/>
      <c r="GF15" s="18">
        <v>819989</v>
      </c>
      <c r="GG15" s="18">
        <v>798970</v>
      </c>
      <c r="GH15" s="18">
        <v>146155</v>
      </c>
      <c r="GI15" s="18">
        <v>2104632</v>
      </c>
      <c r="GJ15" s="18"/>
      <c r="GK15" s="18">
        <v>2293659</v>
      </c>
      <c r="GL15" s="18">
        <v>2262274</v>
      </c>
      <c r="GM15" s="18">
        <v>58911</v>
      </c>
      <c r="GN15" s="18">
        <v>942577</v>
      </c>
      <c r="GO15" s="18"/>
      <c r="GP15" s="18">
        <v>1168710</v>
      </c>
      <c r="GQ15" s="18">
        <v>1080157</v>
      </c>
      <c r="GR15" s="18">
        <v>30607</v>
      </c>
      <c r="GS15" s="18">
        <v>306068</v>
      </c>
      <c r="GT15" s="18"/>
      <c r="GU15" s="18">
        <f>GK15+GP15</f>
        <v>3462369</v>
      </c>
      <c r="GV15" s="18">
        <f>GL15+GQ15</f>
        <v>3342431</v>
      </c>
      <c r="GW15" s="18">
        <f>GM15+GR15</f>
        <v>89518</v>
      </c>
      <c r="GX15" s="18">
        <f>GN15+GS15</f>
        <v>1248645</v>
      </c>
      <c r="GY15" s="18"/>
      <c r="GZ15" s="18">
        <f>GF15+GK15+GP15</f>
        <v>4282358</v>
      </c>
      <c r="HA15" s="18">
        <f>GG15+GL15+GQ15</f>
        <v>4141401</v>
      </c>
      <c r="HB15" s="18">
        <f>GH15+GM15+GR15</f>
        <v>235673</v>
      </c>
      <c r="HC15" s="18">
        <f>GI15+GN15+GS15</f>
        <v>3353277</v>
      </c>
    </row>
    <row r="16" spans="1:211" ht="12">
      <c r="A16" s="6">
        <v>2007</v>
      </c>
      <c r="B16" s="18">
        <v>23780</v>
      </c>
      <c r="C16" s="18">
        <v>23780</v>
      </c>
      <c r="D16" s="18">
        <v>12840</v>
      </c>
      <c r="E16" s="18">
        <v>320988</v>
      </c>
      <c r="F16" s="18"/>
      <c r="G16" s="18">
        <v>665</v>
      </c>
      <c r="H16" s="18">
        <v>665</v>
      </c>
      <c r="I16" s="18">
        <v>230</v>
      </c>
      <c r="J16" s="18">
        <v>3792</v>
      </c>
      <c r="K16" s="18"/>
      <c r="L16" s="18">
        <v>395</v>
      </c>
      <c r="M16" s="18">
        <v>395</v>
      </c>
      <c r="N16" s="18">
        <v>90</v>
      </c>
      <c r="O16" s="18">
        <v>2018</v>
      </c>
      <c r="P16" s="18"/>
      <c r="Q16" s="18">
        <v>870</v>
      </c>
      <c r="R16" s="18">
        <v>870</v>
      </c>
      <c r="S16" s="18">
        <v>193</v>
      </c>
      <c r="T16" s="18">
        <v>3472</v>
      </c>
      <c r="U16" s="18"/>
      <c r="V16" s="18">
        <v>4470</v>
      </c>
      <c r="W16" s="18">
        <v>4470</v>
      </c>
      <c r="X16" s="18">
        <v>1331</v>
      </c>
      <c r="Y16" s="18">
        <v>16241</v>
      </c>
      <c r="Z16" s="18"/>
      <c r="AA16" s="18">
        <v>25</v>
      </c>
      <c r="AB16" s="18">
        <v>25</v>
      </c>
      <c r="AC16" s="18">
        <v>10</v>
      </c>
      <c r="AD16" s="18">
        <v>140</v>
      </c>
      <c r="AE16" s="18"/>
      <c r="AF16" s="18">
        <v>25</v>
      </c>
      <c r="AG16" s="18">
        <v>25</v>
      </c>
      <c r="AH16" s="18">
        <v>8</v>
      </c>
      <c r="AI16" s="18">
        <v>98</v>
      </c>
      <c r="AJ16" s="18"/>
      <c r="AK16" s="18">
        <v>1350</v>
      </c>
      <c r="AL16" s="18">
        <v>1350</v>
      </c>
      <c r="AM16" s="18">
        <v>495</v>
      </c>
      <c r="AN16" s="18">
        <v>6633</v>
      </c>
      <c r="AO16" s="18"/>
      <c r="AP16" s="18">
        <v>293320</v>
      </c>
      <c r="AQ16" s="18">
        <v>293320</v>
      </c>
      <c r="AR16" s="18">
        <v>93618</v>
      </c>
      <c r="AS16" s="18">
        <v>1263846</v>
      </c>
      <c r="AT16" s="18"/>
      <c r="AU16" s="18">
        <v>190</v>
      </c>
      <c r="AV16" s="18">
        <v>190</v>
      </c>
      <c r="AW16" s="18">
        <v>31</v>
      </c>
      <c r="AX16" s="18">
        <v>431</v>
      </c>
      <c r="AY16" s="18"/>
      <c r="AZ16" s="18">
        <v>165</v>
      </c>
      <c r="BA16" s="18">
        <v>165</v>
      </c>
      <c r="BB16" s="18">
        <v>25</v>
      </c>
      <c r="BC16" s="18">
        <v>270</v>
      </c>
      <c r="BD16" s="18"/>
      <c r="BE16" s="18">
        <v>1870</v>
      </c>
      <c r="BF16" s="18">
        <v>1870</v>
      </c>
      <c r="BG16" s="18">
        <v>428</v>
      </c>
      <c r="BH16" s="18">
        <v>5741</v>
      </c>
      <c r="BI16" s="16"/>
      <c r="BJ16" s="18">
        <v>7320</v>
      </c>
      <c r="BK16" s="18">
        <v>7320</v>
      </c>
      <c r="BL16" s="18">
        <v>2006</v>
      </c>
      <c r="BM16" s="18">
        <v>33500</v>
      </c>
      <c r="BN16" s="18"/>
      <c r="BO16" s="18">
        <f aca="true" t="shared" si="0" ref="BO16:BR19">B16+G16+L16+Q16+V16+AA16+AF16+AK16</f>
        <v>31580</v>
      </c>
      <c r="BP16" s="18">
        <f t="shared" si="0"/>
        <v>31580</v>
      </c>
      <c r="BQ16" s="18">
        <f t="shared" si="0"/>
        <v>15197</v>
      </c>
      <c r="BR16" s="18">
        <f t="shared" si="0"/>
        <v>353382</v>
      </c>
      <c r="BS16" s="18"/>
      <c r="BT16" s="18">
        <f aca="true" t="shared" si="1" ref="BT16:BW19">AP16+AU16+AZ16+BE16+BJ16</f>
        <v>302865</v>
      </c>
      <c r="BU16" s="18">
        <f t="shared" si="1"/>
        <v>302865</v>
      </c>
      <c r="BV16" s="18">
        <f t="shared" si="1"/>
        <v>96108</v>
      </c>
      <c r="BW16" s="18">
        <f t="shared" si="1"/>
        <v>1303788</v>
      </c>
      <c r="BX16" s="18"/>
      <c r="BY16" s="18">
        <f aca="true" t="shared" si="2" ref="BY16:CB19">B16+G16+L16+Q16+V16+AA16+AF16+AK16+AP16+AU16+AZ16+BE16+BJ16</f>
        <v>334445</v>
      </c>
      <c r="BZ16" s="18">
        <f t="shared" si="2"/>
        <v>334445</v>
      </c>
      <c r="CA16" s="18">
        <f t="shared" si="2"/>
        <v>111305</v>
      </c>
      <c r="CB16" s="18">
        <f t="shared" si="2"/>
        <v>1657170</v>
      </c>
      <c r="CC16" s="18"/>
      <c r="CD16" s="18">
        <v>76400</v>
      </c>
      <c r="CE16" s="18">
        <v>76400</v>
      </c>
      <c r="CF16" s="18">
        <v>10608</v>
      </c>
      <c r="CG16" s="18">
        <v>152755</v>
      </c>
      <c r="CH16" s="18"/>
      <c r="CI16" s="18">
        <v>37830</v>
      </c>
      <c r="CJ16" s="18">
        <v>37830</v>
      </c>
      <c r="CK16" s="18">
        <v>2206</v>
      </c>
      <c r="CL16" s="18">
        <v>35300</v>
      </c>
      <c r="CM16" s="18"/>
      <c r="CN16" s="18">
        <v>2500</v>
      </c>
      <c r="CO16" s="18">
        <v>2500</v>
      </c>
      <c r="CP16" s="18">
        <v>145</v>
      </c>
      <c r="CQ16" s="18">
        <v>1450</v>
      </c>
      <c r="CR16" s="18"/>
      <c r="CS16" s="18">
        <f aca="true" t="shared" si="3" ref="CS16:CS24">CI16+CN16</f>
        <v>40330</v>
      </c>
      <c r="CT16" s="18">
        <f aca="true" t="shared" si="4" ref="CT16:CV19">CJ16+CO16</f>
        <v>40330</v>
      </c>
      <c r="CU16" s="18">
        <f t="shared" si="4"/>
        <v>2351</v>
      </c>
      <c r="CV16" s="18">
        <f t="shared" si="4"/>
        <v>36750</v>
      </c>
      <c r="CW16" s="18"/>
      <c r="CX16" s="18">
        <f aca="true" t="shared" si="5" ref="CX16:CX24">CD16+CI16+CN16</f>
        <v>116730</v>
      </c>
      <c r="CY16" s="18">
        <f aca="true" t="shared" si="6" ref="CY16:DA19">CE16+CJ16+CO16</f>
        <v>116730</v>
      </c>
      <c r="CZ16" s="18">
        <f t="shared" si="6"/>
        <v>12959</v>
      </c>
      <c r="DA16" s="18">
        <f t="shared" si="6"/>
        <v>189505</v>
      </c>
      <c r="DC16" s="6">
        <v>2007</v>
      </c>
      <c r="DD16" s="18">
        <v>275417</v>
      </c>
      <c r="DE16" s="18">
        <v>274763</v>
      </c>
      <c r="DF16" s="18">
        <v>143009</v>
      </c>
      <c r="DG16" s="18">
        <v>3575230</v>
      </c>
      <c r="DH16" s="18"/>
      <c r="DI16" s="18">
        <v>48195</v>
      </c>
      <c r="DJ16" s="18">
        <v>47779</v>
      </c>
      <c r="DK16" s="18">
        <v>8539</v>
      </c>
      <c r="DL16" s="18">
        <v>140896</v>
      </c>
      <c r="DM16" s="18"/>
      <c r="DN16" s="18">
        <v>11964</v>
      </c>
      <c r="DO16" s="18">
        <v>11853</v>
      </c>
      <c r="DP16" s="18">
        <v>3105</v>
      </c>
      <c r="DQ16" s="18">
        <v>69550</v>
      </c>
      <c r="DR16" s="18"/>
      <c r="DS16" s="18">
        <v>58529</v>
      </c>
      <c r="DT16" s="18">
        <v>58519</v>
      </c>
      <c r="DU16" s="18">
        <v>17146</v>
      </c>
      <c r="DV16" s="18">
        <v>308619</v>
      </c>
      <c r="DW16" s="18"/>
      <c r="DX16" s="18">
        <v>136021</v>
      </c>
      <c r="DY16" s="18">
        <v>134585</v>
      </c>
      <c r="DZ16" s="18">
        <v>22848</v>
      </c>
      <c r="EA16" s="18">
        <v>278744</v>
      </c>
      <c r="EB16" s="18"/>
      <c r="EC16" s="18">
        <v>65725</v>
      </c>
      <c r="ED16" s="18">
        <v>65652</v>
      </c>
      <c r="EE16" s="18">
        <v>8736</v>
      </c>
      <c r="EF16" s="18">
        <v>122301</v>
      </c>
      <c r="EG16" s="18"/>
      <c r="EH16" s="18">
        <v>70885</v>
      </c>
      <c r="EI16" s="18">
        <v>70440</v>
      </c>
      <c r="EJ16" s="18">
        <v>9816</v>
      </c>
      <c r="EK16" s="18">
        <v>127610</v>
      </c>
      <c r="EL16" s="18"/>
      <c r="EM16" s="18">
        <v>297683</v>
      </c>
      <c r="EN16" s="18">
        <v>294528</v>
      </c>
      <c r="EO16" s="18">
        <v>50787</v>
      </c>
      <c r="EP16" s="18">
        <v>680541</v>
      </c>
      <c r="EQ16" s="18"/>
      <c r="ER16" s="18">
        <v>709765</v>
      </c>
      <c r="ES16" s="18">
        <v>705370</v>
      </c>
      <c r="ET16" s="18">
        <v>227378</v>
      </c>
      <c r="EU16" s="18">
        <v>3069606</v>
      </c>
      <c r="EV16" s="18"/>
      <c r="EW16" s="18">
        <v>22595</v>
      </c>
      <c r="EX16" s="18">
        <v>22374</v>
      </c>
      <c r="EY16" s="18">
        <v>3296</v>
      </c>
      <c r="EZ16" s="18">
        <v>46146</v>
      </c>
      <c r="FA16" s="18"/>
      <c r="FB16" s="18">
        <v>94545</v>
      </c>
      <c r="FC16" s="18">
        <v>91969</v>
      </c>
      <c r="FD16" s="18">
        <v>14091</v>
      </c>
      <c r="FE16" s="18">
        <v>153588</v>
      </c>
      <c r="FF16" s="18"/>
      <c r="FG16" s="18">
        <v>51322</v>
      </c>
      <c r="FH16" s="18">
        <v>50772</v>
      </c>
      <c r="FI16" s="18">
        <v>9501</v>
      </c>
      <c r="FJ16" s="18">
        <v>127309</v>
      </c>
      <c r="FK16" s="16"/>
      <c r="FL16" s="18">
        <v>195268</v>
      </c>
      <c r="FM16" s="18">
        <v>192538</v>
      </c>
      <c r="FN16" s="18">
        <v>40835</v>
      </c>
      <c r="FO16" s="18">
        <v>681942</v>
      </c>
      <c r="FP16" s="18"/>
      <c r="FQ16" s="18">
        <f aca="true" t="shared" si="7" ref="FQ16:FT20">DD16+DI16+DN16+DS16+DX16+EC16+EH16+EM16</f>
        <v>964419</v>
      </c>
      <c r="FR16" s="18">
        <f t="shared" si="7"/>
        <v>958119</v>
      </c>
      <c r="FS16" s="18">
        <f t="shared" si="7"/>
        <v>263986</v>
      </c>
      <c r="FT16" s="18">
        <f t="shared" si="7"/>
        <v>5303491</v>
      </c>
      <c r="FU16" s="18"/>
      <c r="FV16" s="18">
        <f aca="true" t="shared" si="8" ref="FV16:FY20">ER16+EW16+FB16+FG16+FL16</f>
        <v>1073495</v>
      </c>
      <c r="FW16" s="18">
        <f t="shared" si="8"/>
        <v>1063023</v>
      </c>
      <c r="FX16" s="18">
        <f t="shared" si="8"/>
        <v>295101</v>
      </c>
      <c r="FY16" s="18">
        <f t="shared" si="8"/>
        <v>4078591</v>
      </c>
      <c r="FZ16" s="18"/>
      <c r="GA16" s="18">
        <f aca="true" t="shared" si="9" ref="GA16:GD20">DD16+DI16+DN16+DS16+DX16+EC16+EH16+EM16+ER16+EW16+FB16+FG16+FL16</f>
        <v>2037914</v>
      </c>
      <c r="GB16" s="18">
        <f t="shared" si="9"/>
        <v>2021142</v>
      </c>
      <c r="GC16" s="18">
        <f t="shared" si="9"/>
        <v>559087</v>
      </c>
      <c r="GD16" s="18">
        <f t="shared" si="9"/>
        <v>9382082</v>
      </c>
      <c r="GE16" s="18"/>
      <c r="GF16" s="18">
        <v>824769</v>
      </c>
      <c r="GG16" s="18">
        <v>805946</v>
      </c>
      <c r="GH16" s="18">
        <v>143661</v>
      </c>
      <c r="GI16" s="18">
        <v>2068719</v>
      </c>
      <c r="GJ16" s="18"/>
      <c r="GK16" s="18">
        <v>2370841</v>
      </c>
      <c r="GL16" s="18">
        <v>2343646</v>
      </c>
      <c r="GM16" s="18">
        <v>58168</v>
      </c>
      <c r="GN16" s="18">
        <v>930691</v>
      </c>
      <c r="GO16" s="18"/>
      <c r="GP16" s="18">
        <v>1277729</v>
      </c>
      <c r="GQ16" s="18">
        <v>1226372</v>
      </c>
      <c r="GR16" s="18">
        <v>32201</v>
      </c>
      <c r="GS16" s="18">
        <v>322005</v>
      </c>
      <c r="GT16" s="18"/>
      <c r="GU16" s="18">
        <f aca="true" t="shared" si="10" ref="GU16:GX20">GK16+GP16</f>
        <v>3648570</v>
      </c>
      <c r="GV16" s="18">
        <f t="shared" si="10"/>
        <v>3570018</v>
      </c>
      <c r="GW16" s="18">
        <f t="shared" si="10"/>
        <v>90369</v>
      </c>
      <c r="GX16" s="18">
        <f t="shared" si="10"/>
        <v>1252696</v>
      </c>
      <c r="GY16" s="18"/>
      <c r="GZ16" s="18">
        <f aca="true" t="shared" si="11" ref="GZ16:HC20">GF16+GK16+GP16</f>
        <v>4473339</v>
      </c>
      <c r="HA16" s="18">
        <f t="shared" si="11"/>
        <v>4375964</v>
      </c>
      <c r="HB16" s="18">
        <f t="shared" si="11"/>
        <v>234030</v>
      </c>
      <c r="HC16" s="18">
        <f t="shared" si="11"/>
        <v>3321415</v>
      </c>
    </row>
    <row r="17" spans="1:211" ht="12">
      <c r="A17" s="6">
        <v>2008</v>
      </c>
      <c r="B17" s="18">
        <v>21545</v>
      </c>
      <c r="C17" s="18">
        <v>21545</v>
      </c>
      <c r="D17" s="18">
        <v>10662</v>
      </c>
      <c r="E17" s="18">
        <v>266556</v>
      </c>
      <c r="F17" s="18"/>
      <c r="G17" s="18">
        <v>515</v>
      </c>
      <c r="H17" s="18">
        <v>515</v>
      </c>
      <c r="I17" s="18">
        <v>205</v>
      </c>
      <c r="J17" s="18">
        <v>3376</v>
      </c>
      <c r="K17" s="18"/>
      <c r="L17" s="18">
        <v>350</v>
      </c>
      <c r="M17" s="18">
        <v>350</v>
      </c>
      <c r="N17" s="18">
        <v>120</v>
      </c>
      <c r="O17" s="18">
        <v>2688</v>
      </c>
      <c r="P17" s="18"/>
      <c r="Q17" s="18">
        <v>1150</v>
      </c>
      <c r="R17" s="18">
        <v>1150</v>
      </c>
      <c r="S17" s="18">
        <v>226</v>
      </c>
      <c r="T17" s="18">
        <v>4075</v>
      </c>
      <c r="U17" s="18"/>
      <c r="V17" s="18">
        <v>4645</v>
      </c>
      <c r="W17" s="18">
        <v>4645</v>
      </c>
      <c r="X17" s="18">
        <v>1066</v>
      </c>
      <c r="Y17" s="18">
        <v>13007</v>
      </c>
      <c r="Z17" s="18"/>
      <c r="AA17" s="18">
        <v>2585</v>
      </c>
      <c r="AB17" s="18">
        <v>2585</v>
      </c>
      <c r="AC17" s="18">
        <v>830</v>
      </c>
      <c r="AD17" s="18">
        <v>11624</v>
      </c>
      <c r="AE17" s="18"/>
      <c r="AF17" s="18">
        <v>105</v>
      </c>
      <c r="AG17" s="18">
        <v>105</v>
      </c>
      <c r="AH17" s="18">
        <v>29</v>
      </c>
      <c r="AI17" s="18">
        <v>378</v>
      </c>
      <c r="AJ17" s="18"/>
      <c r="AK17" s="18">
        <v>1350</v>
      </c>
      <c r="AL17" s="18">
        <v>1350</v>
      </c>
      <c r="AM17" s="18">
        <v>468</v>
      </c>
      <c r="AN17" s="18">
        <v>6271</v>
      </c>
      <c r="AO17" s="18"/>
      <c r="AP17" s="18">
        <v>278500</v>
      </c>
      <c r="AQ17" s="18">
        <v>278500</v>
      </c>
      <c r="AR17" s="18">
        <v>92303</v>
      </c>
      <c r="AS17" s="18">
        <v>1246091</v>
      </c>
      <c r="AT17" s="18"/>
      <c r="AU17" s="18">
        <v>40</v>
      </c>
      <c r="AV17" s="18">
        <v>40</v>
      </c>
      <c r="AW17" s="18">
        <v>8</v>
      </c>
      <c r="AX17" s="18">
        <v>113</v>
      </c>
      <c r="AY17" s="18"/>
      <c r="AZ17" s="18">
        <v>0</v>
      </c>
      <c r="BA17" s="18">
        <v>0</v>
      </c>
      <c r="BB17" s="18">
        <v>0</v>
      </c>
      <c r="BC17" s="18">
        <v>0</v>
      </c>
      <c r="BD17" s="18"/>
      <c r="BE17" s="18">
        <v>2285</v>
      </c>
      <c r="BF17" s="18">
        <v>2285</v>
      </c>
      <c r="BG17" s="18">
        <v>480</v>
      </c>
      <c r="BH17" s="18">
        <v>6431</v>
      </c>
      <c r="BI17" s="16"/>
      <c r="BJ17" s="18">
        <v>6900</v>
      </c>
      <c r="BK17" s="18">
        <v>6900</v>
      </c>
      <c r="BL17" s="18">
        <v>1811</v>
      </c>
      <c r="BM17" s="18">
        <v>30244</v>
      </c>
      <c r="BN17" s="18"/>
      <c r="BO17" s="18">
        <f t="shared" si="0"/>
        <v>32245</v>
      </c>
      <c r="BP17" s="18">
        <f t="shared" si="0"/>
        <v>32245</v>
      </c>
      <c r="BQ17" s="18">
        <f t="shared" si="0"/>
        <v>13606</v>
      </c>
      <c r="BR17" s="18">
        <f t="shared" si="0"/>
        <v>307975</v>
      </c>
      <c r="BS17" s="18"/>
      <c r="BT17" s="18">
        <f t="shared" si="1"/>
        <v>287725</v>
      </c>
      <c r="BU17" s="18">
        <f t="shared" si="1"/>
        <v>287725</v>
      </c>
      <c r="BV17" s="18">
        <f t="shared" si="1"/>
        <v>94602</v>
      </c>
      <c r="BW17" s="18">
        <f t="shared" si="1"/>
        <v>1282879</v>
      </c>
      <c r="BX17" s="18"/>
      <c r="BY17" s="18">
        <f t="shared" si="2"/>
        <v>319970</v>
      </c>
      <c r="BZ17" s="18">
        <f t="shared" si="2"/>
        <v>319970</v>
      </c>
      <c r="CA17" s="18">
        <f t="shared" si="2"/>
        <v>108208</v>
      </c>
      <c r="CB17" s="18">
        <f t="shared" si="2"/>
        <v>1590854</v>
      </c>
      <c r="CC17" s="18"/>
      <c r="CD17" s="18">
        <v>76350</v>
      </c>
      <c r="CE17" s="18">
        <v>76350</v>
      </c>
      <c r="CF17" s="18">
        <v>9631</v>
      </c>
      <c r="CG17" s="18">
        <v>138686</v>
      </c>
      <c r="CH17" s="18"/>
      <c r="CI17" s="18">
        <v>37230</v>
      </c>
      <c r="CJ17" s="18">
        <v>37230</v>
      </c>
      <c r="CK17" s="18">
        <v>2082</v>
      </c>
      <c r="CL17" s="18">
        <v>33316</v>
      </c>
      <c r="CM17" s="18"/>
      <c r="CN17" s="18">
        <v>3670</v>
      </c>
      <c r="CO17" s="18">
        <v>3670</v>
      </c>
      <c r="CP17" s="18">
        <v>170</v>
      </c>
      <c r="CQ17" s="18">
        <v>1701</v>
      </c>
      <c r="CR17" s="18"/>
      <c r="CS17" s="18">
        <f t="shared" si="3"/>
        <v>40900</v>
      </c>
      <c r="CT17" s="18">
        <f t="shared" si="4"/>
        <v>40900</v>
      </c>
      <c r="CU17" s="18">
        <f t="shared" si="4"/>
        <v>2252</v>
      </c>
      <c r="CV17" s="18">
        <f t="shared" si="4"/>
        <v>35017</v>
      </c>
      <c r="CW17" s="18"/>
      <c r="CX17" s="18">
        <f t="shared" si="5"/>
        <v>117250</v>
      </c>
      <c r="CY17" s="18">
        <f t="shared" si="6"/>
        <v>117250</v>
      </c>
      <c r="CZ17" s="18">
        <f t="shared" si="6"/>
        <v>11883</v>
      </c>
      <c r="DA17" s="18">
        <f t="shared" si="6"/>
        <v>173703</v>
      </c>
      <c r="DC17" s="6">
        <v>2008</v>
      </c>
      <c r="DD17" s="18">
        <v>276683</v>
      </c>
      <c r="DE17" s="18">
        <v>276622</v>
      </c>
      <c r="DF17" s="18">
        <v>142724</v>
      </c>
      <c r="DG17" s="18">
        <v>3568109</v>
      </c>
      <c r="DH17" s="18"/>
      <c r="DI17" s="18">
        <v>39824</v>
      </c>
      <c r="DJ17" s="18">
        <v>39471</v>
      </c>
      <c r="DK17" s="18">
        <v>5789</v>
      </c>
      <c r="DL17" s="18">
        <v>95514</v>
      </c>
      <c r="DM17" s="18"/>
      <c r="DN17" s="18">
        <v>10596</v>
      </c>
      <c r="DO17" s="18">
        <v>10580</v>
      </c>
      <c r="DP17" s="18">
        <v>2689</v>
      </c>
      <c r="DQ17" s="18">
        <v>60233</v>
      </c>
      <c r="DR17" s="18"/>
      <c r="DS17" s="18">
        <v>58186</v>
      </c>
      <c r="DT17" s="18">
        <v>58165</v>
      </c>
      <c r="DU17" s="18">
        <v>16969</v>
      </c>
      <c r="DV17" s="18">
        <v>305439</v>
      </c>
      <c r="DW17" s="18"/>
      <c r="DX17" s="18">
        <v>123361</v>
      </c>
      <c r="DY17" s="18">
        <v>122043</v>
      </c>
      <c r="DZ17" s="18">
        <v>18979</v>
      </c>
      <c r="EA17" s="18">
        <v>231548</v>
      </c>
      <c r="EB17" s="18"/>
      <c r="EC17" s="18">
        <v>61824</v>
      </c>
      <c r="ED17" s="18">
        <v>61634</v>
      </c>
      <c r="EE17" s="18">
        <v>10689</v>
      </c>
      <c r="EF17" s="18">
        <v>149644</v>
      </c>
      <c r="EG17" s="18"/>
      <c r="EH17" s="18">
        <v>56644</v>
      </c>
      <c r="EI17" s="18">
        <v>56276</v>
      </c>
      <c r="EJ17" s="18">
        <v>8103</v>
      </c>
      <c r="EK17" s="18">
        <v>105337</v>
      </c>
      <c r="EL17" s="18"/>
      <c r="EM17" s="18">
        <v>274674</v>
      </c>
      <c r="EN17" s="18">
        <v>273225</v>
      </c>
      <c r="EO17" s="18">
        <v>36872</v>
      </c>
      <c r="EP17" s="18">
        <v>494090</v>
      </c>
      <c r="EQ17" s="18"/>
      <c r="ER17" s="18">
        <v>717352</v>
      </c>
      <c r="ES17" s="18">
        <v>712649</v>
      </c>
      <c r="ET17" s="18">
        <v>225961</v>
      </c>
      <c r="EU17" s="18">
        <v>3050475</v>
      </c>
      <c r="EV17" s="18"/>
      <c r="EW17" s="18">
        <v>21193</v>
      </c>
      <c r="EX17" s="18">
        <v>20980</v>
      </c>
      <c r="EY17" s="18">
        <v>3257</v>
      </c>
      <c r="EZ17" s="18">
        <v>45597</v>
      </c>
      <c r="FA17" s="18"/>
      <c r="FB17" s="18">
        <v>81086</v>
      </c>
      <c r="FC17" s="18">
        <v>78585</v>
      </c>
      <c r="FD17" s="18">
        <v>9915</v>
      </c>
      <c r="FE17" s="18">
        <v>108078</v>
      </c>
      <c r="FF17" s="18"/>
      <c r="FG17" s="18">
        <v>50930</v>
      </c>
      <c r="FH17" s="18">
        <v>50316</v>
      </c>
      <c r="FI17" s="18">
        <v>9208</v>
      </c>
      <c r="FJ17" s="18">
        <v>123382</v>
      </c>
      <c r="FK17" s="16"/>
      <c r="FL17" s="18">
        <v>201008</v>
      </c>
      <c r="FM17" s="18">
        <v>198033</v>
      </c>
      <c r="FN17" s="18">
        <v>41259</v>
      </c>
      <c r="FO17" s="18">
        <v>689027</v>
      </c>
      <c r="FP17" s="18"/>
      <c r="FQ17" s="18">
        <f t="shared" si="7"/>
        <v>901792</v>
      </c>
      <c r="FR17" s="18">
        <f t="shared" si="7"/>
        <v>898016</v>
      </c>
      <c r="FS17" s="18">
        <f t="shared" si="7"/>
        <v>242814</v>
      </c>
      <c r="FT17" s="18">
        <f t="shared" si="7"/>
        <v>5009914</v>
      </c>
      <c r="FU17" s="18"/>
      <c r="FV17" s="18">
        <f t="shared" si="8"/>
        <v>1071569</v>
      </c>
      <c r="FW17" s="18">
        <f t="shared" si="8"/>
        <v>1060563</v>
      </c>
      <c r="FX17" s="18">
        <f t="shared" si="8"/>
        <v>289600</v>
      </c>
      <c r="FY17" s="18">
        <f t="shared" si="8"/>
        <v>4016559</v>
      </c>
      <c r="FZ17" s="18"/>
      <c r="GA17" s="18">
        <f t="shared" si="9"/>
        <v>1973361</v>
      </c>
      <c r="GB17" s="18">
        <f t="shared" si="9"/>
        <v>1958579</v>
      </c>
      <c r="GC17" s="18">
        <f t="shared" si="9"/>
        <v>532414</v>
      </c>
      <c r="GD17" s="18">
        <f t="shared" si="9"/>
        <v>9026473</v>
      </c>
      <c r="GE17" s="18"/>
      <c r="GF17" s="18">
        <v>787874</v>
      </c>
      <c r="GG17" s="18">
        <v>766490</v>
      </c>
      <c r="GH17" s="18">
        <v>137713</v>
      </c>
      <c r="GI17" s="18">
        <v>1983065</v>
      </c>
      <c r="GJ17" s="18"/>
      <c r="GK17" s="18">
        <v>2300237</v>
      </c>
      <c r="GL17" s="18">
        <v>2276504</v>
      </c>
      <c r="GM17" s="18">
        <v>51712</v>
      </c>
      <c r="GN17" s="18">
        <v>827396</v>
      </c>
      <c r="GO17" s="18"/>
      <c r="GP17" s="18">
        <v>1327637</v>
      </c>
      <c r="GQ17" s="18">
        <v>1233862</v>
      </c>
      <c r="GR17" s="18">
        <v>32037</v>
      </c>
      <c r="GS17" s="18">
        <v>320371</v>
      </c>
      <c r="GT17" s="18"/>
      <c r="GU17" s="18">
        <f t="shared" si="10"/>
        <v>3627874</v>
      </c>
      <c r="GV17" s="18">
        <f t="shared" si="10"/>
        <v>3510366</v>
      </c>
      <c r="GW17" s="18">
        <f t="shared" si="10"/>
        <v>83749</v>
      </c>
      <c r="GX17" s="18">
        <f t="shared" si="10"/>
        <v>1147767</v>
      </c>
      <c r="GY17" s="18"/>
      <c r="GZ17" s="18">
        <f t="shared" si="11"/>
        <v>4415748</v>
      </c>
      <c r="HA17" s="18">
        <f t="shared" si="11"/>
        <v>4276856</v>
      </c>
      <c r="HB17" s="18">
        <f t="shared" si="11"/>
        <v>221462</v>
      </c>
      <c r="HC17" s="18">
        <f t="shared" si="11"/>
        <v>3130832</v>
      </c>
    </row>
    <row r="18" spans="1:211" ht="12">
      <c r="A18" s="6">
        <v>2009</v>
      </c>
      <c r="B18" s="18">
        <v>25259</v>
      </c>
      <c r="C18" s="18">
        <v>25259</v>
      </c>
      <c r="D18" s="18">
        <v>13154</v>
      </c>
      <c r="E18" s="18">
        <v>328846</v>
      </c>
      <c r="F18" s="18"/>
      <c r="G18" s="18">
        <v>625</v>
      </c>
      <c r="H18" s="18">
        <v>625</v>
      </c>
      <c r="I18" s="18">
        <v>250</v>
      </c>
      <c r="J18" s="18">
        <v>4122</v>
      </c>
      <c r="K18" s="18"/>
      <c r="L18" s="18">
        <v>280</v>
      </c>
      <c r="M18" s="18">
        <v>280</v>
      </c>
      <c r="N18" s="18">
        <v>94</v>
      </c>
      <c r="O18" s="18">
        <v>2099</v>
      </c>
      <c r="P18" s="18"/>
      <c r="Q18" s="18">
        <v>1270</v>
      </c>
      <c r="R18" s="18">
        <v>1270</v>
      </c>
      <c r="S18" s="18">
        <v>201</v>
      </c>
      <c r="T18" s="18">
        <v>3625</v>
      </c>
      <c r="U18" s="18"/>
      <c r="V18" s="18">
        <v>4275</v>
      </c>
      <c r="W18" s="18">
        <v>4275</v>
      </c>
      <c r="X18" s="18">
        <v>1200</v>
      </c>
      <c r="Y18" s="18">
        <v>14642</v>
      </c>
      <c r="Z18" s="18"/>
      <c r="AA18" s="18">
        <v>2720</v>
      </c>
      <c r="AB18" s="18">
        <v>2720</v>
      </c>
      <c r="AC18" s="18">
        <v>878</v>
      </c>
      <c r="AD18" s="18">
        <v>12292</v>
      </c>
      <c r="AE18" s="18"/>
      <c r="AF18" s="18">
        <v>90</v>
      </c>
      <c r="AG18" s="18">
        <v>90</v>
      </c>
      <c r="AH18" s="18">
        <v>18</v>
      </c>
      <c r="AI18" s="18">
        <v>234</v>
      </c>
      <c r="AJ18" s="18"/>
      <c r="AK18" s="18">
        <v>1295</v>
      </c>
      <c r="AL18" s="18">
        <v>1295</v>
      </c>
      <c r="AM18" s="18">
        <v>403</v>
      </c>
      <c r="AN18" s="18">
        <v>5397</v>
      </c>
      <c r="AO18" s="18"/>
      <c r="AP18" s="18">
        <v>278990</v>
      </c>
      <c r="AQ18" s="18">
        <v>278990</v>
      </c>
      <c r="AR18" s="18">
        <v>89295</v>
      </c>
      <c r="AS18" s="18">
        <v>1205479</v>
      </c>
      <c r="AT18" s="18"/>
      <c r="AU18" s="18">
        <v>50</v>
      </c>
      <c r="AV18" s="18">
        <v>50</v>
      </c>
      <c r="AW18" s="18">
        <v>10</v>
      </c>
      <c r="AX18" s="18">
        <v>137</v>
      </c>
      <c r="AY18" s="18"/>
      <c r="AZ18" s="18">
        <v>0</v>
      </c>
      <c r="BA18" s="18">
        <v>0</v>
      </c>
      <c r="BB18" s="18">
        <v>0</v>
      </c>
      <c r="BC18" s="18">
        <v>0</v>
      </c>
      <c r="BD18" s="18"/>
      <c r="BE18" s="18">
        <v>1775</v>
      </c>
      <c r="BF18" s="18">
        <v>1775</v>
      </c>
      <c r="BG18" s="18">
        <v>307</v>
      </c>
      <c r="BH18" s="18">
        <v>4113</v>
      </c>
      <c r="BI18" s="16"/>
      <c r="BJ18" s="18">
        <v>6595</v>
      </c>
      <c r="BK18" s="18">
        <v>6595</v>
      </c>
      <c r="BL18" s="18">
        <v>1834</v>
      </c>
      <c r="BM18" s="18">
        <v>30620</v>
      </c>
      <c r="BN18" s="18"/>
      <c r="BO18" s="18">
        <f t="shared" si="0"/>
        <v>35814</v>
      </c>
      <c r="BP18" s="18">
        <f t="shared" si="0"/>
        <v>35814</v>
      </c>
      <c r="BQ18" s="18">
        <f t="shared" si="0"/>
        <v>16198</v>
      </c>
      <c r="BR18" s="18">
        <f t="shared" si="0"/>
        <v>371257</v>
      </c>
      <c r="BS18" s="18"/>
      <c r="BT18" s="18">
        <f t="shared" si="1"/>
        <v>287410</v>
      </c>
      <c r="BU18" s="18">
        <f t="shared" si="1"/>
        <v>287410</v>
      </c>
      <c r="BV18" s="18">
        <f t="shared" si="1"/>
        <v>91446</v>
      </c>
      <c r="BW18" s="18">
        <f t="shared" si="1"/>
        <v>1240349</v>
      </c>
      <c r="BX18" s="18"/>
      <c r="BY18" s="18">
        <f t="shared" si="2"/>
        <v>323224</v>
      </c>
      <c r="BZ18" s="18">
        <f t="shared" si="2"/>
        <v>323224</v>
      </c>
      <c r="CA18" s="18">
        <f t="shared" si="2"/>
        <v>107644</v>
      </c>
      <c r="CB18" s="18">
        <f t="shared" si="2"/>
        <v>1611606</v>
      </c>
      <c r="CC18" s="18"/>
      <c r="CD18" s="18">
        <v>74790</v>
      </c>
      <c r="CE18" s="18">
        <v>74790</v>
      </c>
      <c r="CF18" s="18">
        <v>9282</v>
      </c>
      <c r="CG18" s="18">
        <v>133667</v>
      </c>
      <c r="CH18" s="18"/>
      <c r="CI18" s="18">
        <v>31450</v>
      </c>
      <c r="CJ18" s="18">
        <v>31450</v>
      </c>
      <c r="CK18" s="18">
        <v>1478</v>
      </c>
      <c r="CL18" s="18">
        <v>23652</v>
      </c>
      <c r="CM18" s="18"/>
      <c r="CN18" s="18">
        <v>9090</v>
      </c>
      <c r="CO18" s="18">
        <v>9090</v>
      </c>
      <c r="CP18" s="18">
        <v>433</v>
      </c>
      <c r="CQ18" s="18">
        <v>4327</v>
      </c>
      <c r="CR18" s="18"/>
      <c r="CS18" s="18">
        <f t="shared" si="3"/>
        <v>40540</v>
      </c>
      <c r="CT18" s="18">
        <f t="shared" si="4"/>
        <v>40540</v>
      </c>
      <c r="CU18" s="18">
        <f t="shared" si="4"/>
        <v>1911</v>
      </c>
      <c r="CV18" s="18">
        <f t="shared" si="4"/>
        <v>27979</v>
      </c>
      <c r="CW18" s="18"/>
      <c r="CX18" s="18">
        <f t="shared" si="5"/>
        <v>115330</v>
      </c>
      <c r="CY18" s="18">
        <f t="shared" si="6"/>
        <v>115330</v>
      </c>
      <c r="CZ18" s="18">
        <f t="shared" si="6"/>
        <v>11193</v>
      </c>
      <c r="DA18" s="18">
        <f t="shared" si="6"/>
        <v>161646</v>
      </c>
      <c r="DC18" s="6">
        <v>2009</v>
      </c>
      <c r="DD18" s="18">
        <v>286231</v>
      </c>
      <c r="DE18" s="18">
        <v>286187</v>
      </c>
      <c r="DF18" s="18">
        <v>141322</v>
      </c>
      <c r="DG18" s="18">
        <v>3533056</v>
      </c>
      <c r="DH18" s="18"/>
      <c r="DI18" s="18">
        <v>39725</v>
      </c>
      <c r="DJ18" s="18">
        <v>39265</v>
      </c>
      <c r="DK18" s="18">
        <v>5263</v>
      </c>
      <c r="DL18" s="18">
        <v>86834</v>
      </c>
      <c r="DM18" s="18"/>
      <c r="DN18" s="18">
        <v>9824</v>
      </c>
      <c r="DO18" s="18">
        <v>9794</v>
      </c>
      <c r="DP18" s="18">
        <v>2559</v>
      </c>
      <c r="DQ18" s="18">
        <v>57322</v>
      </c>
      <c r="DR18" s="18"/>
      <c r="DS18" s="18">
        <v>57318</v>
      </c>
      <c r="DT18" s="18">
        <v>57303</v>
      </c>
      <c r="DU18" s="18">
        <v>16638</v>
      </c>
      <c r="DV18" s="18">
        <v>299475</v>
      </c>
      <c r="DW18" s="18"/>
      <c r="DX18" s="18">
        <v>132316</v>
      </c>
      <c r="DY18" s="18">
        <v>130174</v>
      </c>
      <c r="DZ18" s="18">
        <v>21146</v>
      </c>
      <c r="EA18" s="18">
        <v>257987</v>
      </c>
      <c r="EB18" s="18"/>
      <c r="EC18" s="18">
        <v>71183</v>
      </c>
      <c r="ED18" s="18">
        <v>70998</v>
      </c>
      <c r="EE18" s="18">
        <v>11329</v>
      </c>
      <c r="EF18" s="18">
        <v>158609</v>
      </c>
      <c r="EG18" s="18"/>
      <c r="EH18" s="18">
        <v>53503</v>
      </c>
      <c r="EI18" s="18">
        <v>53413</v>
      </c>
      <c r="EJ18" s="18">
        <v>7620</v>
      </c>
      <c r="EK18" s="18">
        <v>99055</v>
      </c>
      <c r="EL18" s="18"/>
      <c r="EM18" s="18">
        <v>271827</v>
      </c>
      <c r="EN18" s="18">
        <v>270889</v>
      </c>
      <c r="EO18" s="18">
        <v>35872</v>
      </c>
      <c r="EP18" s="18">
        <v>480690</v>
      </c>
      <c r="EQ18" s="18"/>
      <c r="ER18" s="18">
        <v>728911</v>
      </c>
      <c r="ES18" s="18">
        <v>723862</v>
      </c>
      <c r="ET18" s="18">
        <v>220142</v>
      </c>
      <c r="EU18" s="18">
        <v>2971918</v>
      </c>
      <c r="EV18" s="18"/>
      <c r="EW18" s="18">
        <v>22617</v>
      </c>
      <c r="EX18" s="18">
        <v>22316</v>
      </c>
      <c r="EY18" s="18">
        <v>3025</v>
      </c>
      <c r="EZ18" s="18">
        <v>42346</v>
      </c>
      <c r="FA18" s="18"/>
      <c r="FB18" s="18">
        <v>84456</v>
      </c>
      <c r="FC18" s="18">
        <v>82285</v>
      </c>
      <c r="FD18" s="18">
        <v>10213</v>
      </c>
      <c r="FE18" s="18">
        <v>111318</v>
      </c>
      <c r="FF18" s="18"/>
      <c r="FG18" s="18">
        <v>53399</v>
      </c>
      <c r="FH18" s="18">
        <v>52419</v>
      </c>
      <c r="FI18" s="18">
        <v>9715</v>
      </c>
      <c r="FJ18" s="18">
        <v>130184</v>
      </c>
      <c r="FK18" s="16"/>
      <c r="FL18" s="18">
        <v>204159</v>
      </c>
      <c r="FM18" s="18">
        <v>201360</v>
      </c>
      <c r="FN18" s="18">
        <v>42243</v>
      </c>
      <c r="FO18" s="18">
        <v>705456</v>
      </c>
      <c r="FP18" s="18"/>
      <c r="FQ18" s="18">
        <f t="shared" si="7"/>
        <v>921927</v>
      </c>
      <c r="FR18" s="18">
        <f t="shared" si="7"/>
        <v>918023</v>
      </c>
      <c r="FS18" s="18">
        <f t="shared" si="7"/>
        <v>241749</v>
      </c>
      <c r="FT18" s="18">
        <f t="shared" si="7"/>
        <v>4973028</v>
      </c>
      <c r="FU18" s="18"/>
      <c r="FV18" s="18">
        <f t="shared" si="8"/>
        <v>1093542</v>
      </c>
      <c r="FW18" s="18">
        <f t="shared" si="8"/>
        <v>1082242</v>
      </c>
      <c r="FX18" s="18">
        <f t="shared" si="8"/>
        <v>285338</v>
      </c>
      <c r="FY18" s="18">
        <f t="shared" si="8"/>
        <v>3961222</v>
      </c>
      <c r="FZ18" s="18"/>
      <c r="GA18" s="18">
        <f t="shared" si="9"/>
        <v>2015469</v>
      </c>
      <c r="GB18" s="18">
        <f t="shared" si="9"/>
        <v>2000265</v>
      </c>
      <c r="GC18" s="18">
        <f t="shared" si="9"/>
        <v>527087</v>
      </c>
      <c r="GD18" s="18">
        <f t="shared" si="9"/>
        <v>8934250</v>
      </c>
      <c r="GE18" s="18"/>
      <c r="GF18" s="18">
        <v>802323</v>
      </c>
      <c r="GG18" s="18">
        <v>781998</v>
      </c>
      <c r="GH18" s="18">
        <v>139600</v>
      </c>
      <c r="GI18" s="18">
        <v>2010246</v>
      </c>
      <c r="GJ18" s="18"/>
      <c r="GK18" s="18">
        <v>2224521</v>
      </c>
      <c r="GL18" s="18">
        <v>2202146</v>
      </c>
      <c r="GM18" s="18">
        <v>50455</v>
      </c>
      <c r="GN18" s="18">
        <v>807276</v>
      </c>
      <c r="GO18" s="18"/>
      <c r="GP18" s="18">
        <v>1395729</v>
      </c>
      <c r="GQ18" s="18">
        <v>1299623</v>
      </c>
      <c r="GR18" s="18">
        <v>34861</v>
      </c>
      <c r="GS18" s="18">
        <v>348606</v>
      </c>
      <c r="GT18" s="18"/>
      <c r="GU18" s="18">
        <f t="shared" si="10"/>
        <v>3620250</v>
      </c>
      <c r="GV18" s="18">
        <f t="shared" si="10"/>
        <v>3501769</v>
      </c>
      <c r="GW18" s="18">
        <f t="shared" si="10"/>
        <v>85316</v>
      </c>
      <c r="GX18" s="18">
        <f t="shared" si="10"/>
        <v>1155882</v>
      </c>
      <c r="GY18" s="18"/>
      <c r="GZ18" s="18">
        <f t="shared" si="11"/>
        <v>4422573</v>
      </c>
      <c r="HA18" s="18">
        <f t="shared" si="11"/>
        <v>4283767</v>
      </c>
      <c r="HB18" s="18">
        <f t="shared" si="11"/>
        <v>224916</v>
      </c>
      <c r="HC18" s="18">
        <f t="shared" si="11"/>
        <v>3166128</v>
      </c>
    </row>
    <row r="19" spans="1:211" ht="12">
      <c r="A19" s="6">
        <v>2010</v>
      </c>
      <c r="B19" s="18">
        <v>20787</v>
      </c>
      <c r="C19" s="18">
        <v>20787</v>
      </c>
      <c r="D19" s="18">
        <v>11129</v>
      </c>
      <c r="E19" s="18">
        <v>278213</v>
      </c>
      <c r="F19" s="18"/>
      <c r="G19" s="18">
        <v>720</v>
      </c>
      <c r="H19" s="18">
        <v>720</v>
      </c>
      <c r="I19" s="18">
        <v>298</v>
      </c>
      <c r="J19" s="18">
        <v>4910</v>
      </c>
      <c r="K19" s="18"/>
      <c r="L19" s="18">
        <v>11740</v>
      </c>
      <c r="M19" s="18">
        <v>11740</v>
      </c>
      <c r="N19" s="18">
        <v>6944</v>
      </c>
      <c r="O19" s="18">
        <v>155541</v>
      </c>
      <c r="P19" s="18"/>
      <c r="Q19" s="18">
        <v>1810</v>
      </c>
      <c r="R19" s="18">
        <v>1810</v>
      </c>
      <c r="S19" s="18">
        <v>279</v>
      </c>
      <c r="T19" s="18">
        <v>5014</v>
      </c>
      <c r="U19" s="18"/>
      <c r="V19" s="18">
        <v>5058</v>
      </c>
      <c r="W19" s="18">
        <v>5058</v>
      </c>
      <c r="X19" s="18">
        <v>1499</v>
      </c>
      <c r="Y19" s="18">
        <v>18286</v>
      </c>
      <c r="Z19" s="18"/>
      <c r="AA19" s="18">
        <v>3085</v>
      </c>
      <c r="AB19" s="18">
        <v>3085</v>
      </c>
      <c r="AC19" s="18">
        <v>1009</v>
      </c>
      <c r="AD19" s="18">
        <v>14120</v>
      </c>
      <c r="AE19" s="18"/>
      <c r="AF19" s="18">
        <v>72</v>
      </c>
      <c r="AG19" s="18">
        <v>72</v>
      </c>
      <c r="AH19" s="18">
        <v>15</v>
      </c>
      <c r="AI19" s="18">
        <v>191</v>
      </c>
      <c r="AJ19" s="18"/>
      <c r="AK19" s="18">
        <v>332</v>
      </c>
      <c r="AL19" s="18">
        <v>332</v>
      </c>
      <c r="AM19" s="18">
        <v>81</v>
      </c>
      <c r="AN19" s="18">
        <v>1082</v>
      </c>
      <c r="AO19" s="18"/>
      <c r="AP19" s="18">
        <v>301870</v>
      </c>
      <c r="AQ19" s="18">
        <v>301870</v>
      </c>
      <c r="AR19" s="18">
        <v>98230</v>
      </c>
      <c r="AS19" s="18">
        <v>1326106</v>
      </c>
      <c r="AT19" s="18"/>
      <c r="AU19" s="18">
        <v>50</v>
      </c>
      <c r="AV19" s="18">
        <v>50</v>
      </c>
      <c r="AW19" s="18">
        <v>9</v>
      </c>
      <c r="AX19" s="18">
        <v>119</v>
      </c>
      <c r="AY19" s="18"/>
      <c r="AZ19" s="18">
        <v>5</v>
      </c>
      <c r="BA19" s="18">
        <v>5</v>
      </c>
      <c r="BB19" s="18">
        <v>0</v>
      </c>
      <c r="BC19" s="18">
        <v>0</v>
      </c>
      <c r="BD19" s="18">
        <v>0</v>
      </c>
      <c r="BE19" s="18">
        <v>1175</v>
      </c>
      <c r="BF19" s="18">
        <v>1175</v>
      </c>
      <c r="BG19" s="18">
        <v>306</v>
      </c>
      <c r="BH19" s="18">
        <v>4096</v>
      </c>
      <c r="BI19" s="16"/>
      <c r="BJ19" s="18">
        <v>16838</v>
      </c>
      <c r="BK19" s="18">
        <v>16838</v>
      </c>
      <c r="BL19" s="18">
        <v>2276</v>
      </c>
      <c r="BM19" s="18">
        <v>38007</v>
      </c>
      <c r="BN19" s="18"/>
      <c r="BO19" s="18">
        <f t="shared" si="0"/>
        <v>43604</v>
      </c>
      <c r="BP19" s="18">
        <f t="shared" si="0"/>
        <v>43604</v>
      </c>
      <c r="BQ19" s="18">
        <f t="shared" si="0"/>
        <v>21254</v>
      </c>
      <c r="BR19" s="18">
        <f t="shared" si="0"/>
        <v>477357</v>
      </c>
      <c r="BS19" s="18"/>
      <c r="BT19" s="18">
        <f t="shared" si="1"/>
        <v>319938</v>
      </c>
      <c r="BU19" s="18">
        <f t="shared" si="1"/>
        <v>319938</v>
      </c>
      <c r="BV19" s="18">
        <f t="shared" si="1"/>
        <v>100821</v>
      </c>
      <c r="BW19" s="18">
        <f t="shared" si="1"/>
        <v>1368328</v>
      </c>
      <c r="BX19" s="18"/>
      <c r="BY19" s="18">
        <f t="shared" si="2"/>
        <v>363542</v>
      </c>
      <c r="BZ19" s="18">
        <f t="shared" si="2"/>
        <v>363542</v>
      </c>
      <c r="CA19" s="18">
        <f t="shared" si="2"/>
        <v>122075</v>
      </c>
      <c r="CB19" s="18">
        <f t="shared" si="2"/>
        <v>1845685</v>
      </c>
      <c r="CC19" s="18"/>
      <c r="CD19" s="18">
        <v>79840</v>
      </c>
      <c r="CE19" s="18">
        <v>79840</v>
      </c>
      <c r="CF19" s="18">
        <v>11378</v>
      </c>
      <c r="CG19" s="18">
        <v>163842</v>
      </c>
      <c r="CH19" s="18"/>
      <c r="CI19" s="18">
        <v>29650</v>
      </c>
      <c r="CJ19" s="18">
        <v>29650</v>
      </c>
      <c r="CK19" s="18">
        <v>1680</v>
      </c>
      <c r="CL19" s="18">
        <v>26884</v>
      </c>
      <c r="CM19" s="18"/>
      <c r="CN19" s="18">
        <v>13100</v>
      </c>
      <c r="CO19" s="18">
        <v>13100</v>
      </c>
      <c r="CP19" s="18">
        <v>550</v>
      </c>
      <c r="CQ19" s="18">
        <v>5495</v>
      </c>
      <c r="CR19" s="18"/>
      <c r="CS19" s="18">
        <f t="shared" si="3"/>
        <v>42750</v>
      </c>
      <c r="CT19" s="18">
        <f t="shared" si="4"/>
        <v>42750</v>
      </c>
      <c r="CU19" s="18">
        <f t="shared" si="4"/>
        <v>2230</v>
      </c>
      <c r="CV19" s="18">
        <f t="shared" si="4"/>
        <v>32379</v>
      </c>
      <c r="CW19" s="18"/>
      <c r="CX19" s="18">
        <f t="shared" si="5"/>
        <v>122590</v>
      </c>
      <c r="CY19" s="18">
        <f t="shared" si="6"/>
        <v>122590</v>
      </c>
      <c r="CZ19" s="18">
        <f t="shared" si="6"/>
        <v>13608</v>
      </c>
      <c r="DA19" s="18">
        <f t="shared" si="6"/>
        <v>196221</v>
      </c>
      <c r="DC19" s="6">
        <v>2010</v>
      </c>
      <c r="DD19" s="18">
        <v>282583</v>
      </c>
      <c r="DE19" s="18">
        <v>282407</v>
      </c>
      <c r="DF19" s="18">
        <v>140887</v>
      </c>
      <c r="DG19" s="18">
        <v>3522175</v>
      </c>
      <c r="DH19" s="18"/>
      <c r="DI19" s="18">
        <v>40460</v>
      </c>
      <c r="DJ19" s="18">
        <v>40055</v>
      </c>
      <c r="DK19" s="18">
        <v>6777</v>
      </c>
      <c r="DL19" s="18">
        <v>111814</v>
      </c>
      <c r="DM19" s="18"/>
      <c r="DN19" s="18">
        <v>21852</v>
      </c>
      <c r="DO19" s="18">
        <v>21813</v>
      </c>
      <c r="DP19" s="18">
        <v>9791</v>
      </c>
      <c r="DQ19" s="18">
        <v>219324</v>
      </c>
      <c r="DR19" s="18"/>
      <c r="DS19" s="18">
        <v>61267</v>
      </c>
      <c r="DT19" s="18">
        <v>61213</v>
      </c>
      <c r="DU19" s="18">
        <v>16965</v>
      </c>
      <c r="DV19" s="18">
        <v>305379</v>
      </c>
      <c r="DW19" s="18"/>
      <c r="DX19" s="18">
        <v>131644</v>
      </c>
      <c r="DY19" s="18">
        <v>129913</v>
      </c>
      <c r="DZ19" s="18">
        <v>23066</v>
      </c>
      <c r="EA19" s="18">
        <v>281411</v>
      </c>
      <c r="EB19" s="18"/>
      <c r="EC19" s="18">
        <v>120519</v>
      </c>
      <c r="ED19" s="18">
        <v>120408</v>
      </c>
      <c r="EE19" s="18">
        <v>12619</v>
      </c>
      <c r="EF19" s="18">
        <v>176661</v>
      </c>
      <c r="EG19" s="18"/>
      <c r="EH19" s="18">
        <v>57190</v>
      </c>
      <c r="EI19" s="18">
        <v>57128</v>
      </c>
      <c r="EJ19" s="18">
        <v>7856</v>
      </c>
      <c r="EK19" s="18">
        <v>102130</v>
      </c>
      <c r="EL19" s="18"/>
      <c r="EM19" s="18">
        <v>270881</v>
      </c>
      <c r="EN19" s="18">
        <v>269885</v>
      </c>
      <c r="EO19" s="18">
        <v>31986</v>
      </c>
      <c r="EP19" s="18">
        <v>418616</v>
      </c>
      <c r="EQ19" s="18"/>
      <c r="ER19" s="18">
        <v>749601</v>
      </c>
      <c r="ES19" s="18">
        <v>745244</v>
      </c>
      <c r="ET19" s="18">
        <v>219562</v>
      </c>
      <c r="EU19" s="18">
        <v>2964090</v>
      </c>
      <c r="EV19" s="18"/>
      <c r="EW19" s="18">
        <v>20108</v>
      </c>
      <c r="EX19" s="18">
        <v>19866</v>
      </c>
      <c r="EY19" s="18">
        <v>3135</v>
      </c>
      <c r="EZ19" s="18">
        <v>43884</v>
      </c>
      <c r="FA19" s="18"/>
      <c r="FB19" s="18">
        <v>92329</v>
      </c>
      <c r="FC19" s="18">
        <v>89854</v>
      </c>
      <c r="FD19" s="18">
        <v>12324</v>
      </c>
      <c r="FE19" s="18">
        <v>134335</v>
      </c>
      <c r="FF19" s="18"/>
      <c r="FG19" s="18">
        <v>56007</v>
      </c>
      <c r="FH19" s="18">
        <v>55241</v>
      </c>
      <c r="FI19" s="18">
        <v>10754</v>
      </c>
      <c r="FJ19" s="18">
        <v>144103</v>
      </c>
      <c r="FK19" s="16"/>
      <c r="FL19" s="18">
        <v>205745</v>
      </c>
      <c r="FM19" s="18">
        <v>204313</v>
      </c>
      <c r="FN19" s="18">
        <v>40488</v>
      </c>
      <c r="FO19" s="18">
        <v>676143</v>
      </c>
      <c r="FP19" s="18"/>
      <c r="FQ19" s="18">
        <f t="shared" si="7"/>
        <v>986396</v>
      </c>
      <c r="FR19" s="18">
        <f t="shared" si="7"/>
        <v>982822</v>
      </c>
      <c r="FS19" s="18">
        <f t="shared" si="7"/>
        <v>249947</v>
      </c>
      <c r="FT19" s="18">
        <f t="shared" si="7"/>
        <v>5137510</v>
      </c>
      <c r="FU19" s="18"/>
      <c r="FV19" s="18">
        <f t="shared" si="8"/>
        <v>1123790</v>
      </c>
      <c r="FW19" s="18">
        <f t="shared" si="8"/>
        <v>1114518</v>
      </c>
      <c r="FX19" s="18">
        <f t="shared" si="8"/>
        <v>286263</v>
      </c>
      <c r="FY19" s="18">
        <f t="shared" si="8"/>
        <v>3962555</v>
      </c>
      <c r="FZ19" s="18"/>
      <c r="GA19" s="18">
        <f t="shared" si="9"/>
        <v>2110186</v>
      </c>
      <c r="GB19" s="18">
        <f t="shared" si="9"/>
        <v>2097340</v>
      </c>
      <c r="GC19" s="18">
        <f t="shared" si="9"/>
        <v>536210</v>
      </c>
      <c r="GD19" s="18">
        <f t="shared" si="9"/>
        <v>9100065</v>
      </c>
      <c r="GE19" s="18"/>
      <c r="GF19" s="18">
        <v>891769</v>
      </c>
      <c r="GG19" s="18">
        <v>879405</v>
      </c>
      <c r="GH19" s="18">
        <v>144785</v>
      </c>
      <c r="GI19" s="18">
        <v>2084905</v>
      </c>
      <c r="GJ19" s="18"/>
      <c r="GK19" s="18">
        <v>2366887</v>
      </c>
      <c r="GL19" s="18">
        <v>2299447</v>
      </c>
      <c r="GM19" s="18">
        <v>51648</v>
      </c>
      <c r="GN19" s="18">
        <v>826372</v>
      </c>
      <c r="GO19" s="18"/>
      <c r="GP19" s="18">
        <v>1438752</v>
      </c>
      <c r="GQ19" s="18">
        <v>1389365</v>
      </c>
      <c r="GR19" s="18">
        <v>35873</v>
      </c>
      <c r="GS19" s="18">
        <v>358735</v>
      </c>
      <c r="GT19" s="18"/>
      <c r="GU19" s="18">
        <f t="shared" si="10"/>
        <v>3805639</v>
      </c>
      <c r="GV19" s="18">
        <f t="shared" si="10"/>
        <v>3688812</v>
      </c>
      <c r="GW19" s="18">
        <f t="shared" si="10"/>
        <v>87521</v>
      </c>
      <c r="GX19" s="18">
        <f t="shared" si="10"/>
        <v>1185107</v>
      </c>
      <c r="GY19" s="18"/>
      <c r="GZ19" s="18">
        <f t="shared" si="11"/>
        <v>4697408</v>
      </c>
      <c r="HA19" s="18">
        <f t="shared" si="11"/>
        <v>4568217</v>
      </c>
      <c r="HB19" s="18">
        <f t="shared" si="11"/>
        <v>232306</v>
      </c>
      <c r="HC19" s="18">
        <f t="shared" si="11"/>
        <v>3270012</v>
      </c>
    </row>
    <row r="20" spans="1:211" ht="12">
      <c r="A20" s="6">
        <v>2011</v>
      </c>
      <c r="B20" s="18">
        <v>26543</v>
      </c>
      <c r="C20" s="18">
        <v>26543</v>
      </c>
      <c r="D20" s="18">
        <v>14252</v>
      </c>
      <c r="E20" s="18">
        <v>356303</v>
      </c>
      <c r="F20" s="18"/>
      <c r="G20" s="18">
        <v>640</v>
      </c>
      <c r="H20" s="18">
        <v>640</v>
      </c>
      <c r="I20" s="18">
        <v>273</v>
      </c>
      <c r="J20" s="18">
        <v>4505</v>
      </c>
      <c r="K20" s="18"/>
      <c r="L20" s="18">
        <v>1050</v>
      </c>
      <c r="M20" s="18">
        <v>1050</v>
      </c>
      <c r="N20" s="18">
        <v>526</v>
      </c>
      <c r="O20" s="18">
        <v>11771</v>
      </c>
      <c r="P20" s="18"/>
      <c r="Q20" s="18">
        <v>2313</v>
      </c>
      <c r="R20" s="18">
        <v>2313</v>
      </c>
      <c r="S20" s="18">
        <v>389</v>
      </c>
      <c r="T20" s="18">
        <v>7007</v>
      </c>
      <c r="U20" s="18"/>
      <c r="V20" s="18">
        <v>5091</v>
      </c>
      <c r="W20" s="18">
        <v>5091</v>
      </c>
      <c r="X20" s="18">
        <v>1737</v>
      </c>
      <c r="Y20" s="18">
        <v>21188</v>
      </c>
      <c r="Z20" s="18"/>
      <c r="AA20" s="18">
        <v>2630</v>
      </c>
      <c r="AB20" s="18">
        <v>2630</v>
      </c>
      <c r="AC20" s="18">
        <v>894</v>
      </c>
      <c r="AD20" s="18">
        <v>12520</v>
      </c>
      <c r="AE20" s="18"/>
      <c r="AF20" s="18">
        <v>270</v>
      </c>
      <c r="AG20" s="18">
        <v>270</v>
      </c>
      <c r="AH20" s="18">
        <v>102</v>
      </c>
      <c r="AI20" s="18">
        <v>1326</v>
      </c>
      <c r="AJ20" s="18"/>
      <c r="AK20" s="18">
        <v>260</v>
      </c>
      <c r="AL20" s="18">
        <v>260</v>
      </c>
      <c r="AM20" s="18">
        <v>66</v>
      </c>
      <c r="AN20" s="18">
        <v>879</v>
      </c>
      <c r="AO20" s="18"/>
      <c r="AP20" s="18">
        <v>290512</v>
      </c>
      <c r="AQ20" s="18">
        <v>290512</v>
      </c>
      <c r="AR20" s="18">
        <v>94510</v>
      </c>
      <c r="AS20" s="18">
        <v>1275885</v>
      </c>
      <c r="AT20" s="18"/>
      <c r="AU20" s="18">
        <v>60</v>
      </c>
      <c r="AV20" s="18">
        <v>60</v>
      </c>
      <c r="AW20" s="18">
        <v>16</v>
      </c>
      <c r="AX20" s="18">
        <v>221</v>
      </c>
      <c r="AY20" s="18"/>
      <c r="AZ20" s="18">
        <v>10</v>
      </c>
      <c r="BA20" s="18">
        <v>10</v>
      </c>
      <c r="BB20" s="18">
        <v>2</v>
      </c>
      <c r="BC20" s="18">
        <v>22</v>
      </c>
      <c r="BD20" s="18"/>
      <c r="BE20" s="18">
        <v>1110</v>
      </c>
      <c r="BF20" s="18">
        <v>1110</v>
      </c>
      <c r="BG20" s="18">
        <v>288</v>
      </c>
      <c r="BH20" s="18">
        <v>3863</v>
      </c>
      <c r="BI20" s="18"/>
      <c r="BJ20" s="18">
        <v>6907</v>
      </c>
      <c r="BK20" s="18">
        <v>6907</v>
      </c>
      <c r="BL20" s="18">
        <v>1972</v>
      </c>
      <c r="BM20" s="18">
        <v>32925</v>
      </c>
      <c r="BN20" s="18"/>
      <c r="BO20" s="18">
        <f aca="true" t="shared" si="12" ref="BO20:BR24">B20+G20+L20+Q20+V20+AA20+AF20+AK20</f>
        <v>38797</v>
      </c>
      <c r="BP20" s="18">
        <f t="shared" si="12"/>
        <v>38797</v>
      </c>
      <c r="BQ20" s="18">
        <f t="shared" si="12"/>
        <v>18239</v>
      </c>
      <c r="BR20" s="18">
        <f t="shared" si="12"/>
        <v>415499</v>
      </c>
      <c r="BS20" s="18"/>
      <c r="BT20" s="18">
        <f aca="true" t="shared" si="13" ref="BT20:BW24">AP20+AU20+AZ20+BE20+BJ20</f>
        <v>298599</v>
      </c>
      <c r="BU20" s="18">
        <f t="shared" si="13"/>
        <v>298599</v>
      </c>
      <c r="BV20" s="18">
        <f t="shared" si="13"/>
        <v>96788</v>
      </c>
      <c r="BW20" s="18">
        <f t="shared" si="13"/>
        <v>1312916</v>
      </c>
      <c r="BX20" s="18"/>
      <c r="BY20" s="18">
        <f aca="true" t="shared" si="14" ref="BY20:CB24">B20+G20+L20+Q20+V20+AA20+AF20+AK20+AP20+AU20+AZ20+BE20+BJ20</f>
        <v>337396</v>
      </c>
      <c r="BZ20" s="18">
        <f t="shared" si="14"/>
        <v>337396</v>
      </c>
      <c r="CA20" s="18">
        <f t="shared" si="14"/>
        <v>115027</v>
      </c>
      <c r="CB20" s="18">
        <f t="shared" si="14"/>
        <v>1728415</v>
      </c>
      <c r="CC20" s="18"/>
      <c r="CD20" s="18">
        <v>74873</v>
      </c>
      <c r="CE20" s="18">
        <v>74873</v>
      </c>
      <c r="CF20" s="18">
        <v>10950</v>
      </c>
      <c r="CG20" s="18">
        <v>157684</v>
      </c>
      <c r="CH20" s="18"/>
      <c r="CI20" s="18">
        <v>38650</v>
      </c>
      <c r="CJ20" s="18">
        <v>38650</v>
      </c>
      <c r="CK20" s="18">
        <v>2470</v>
      </c>
      <c r="CL20" s="18">
        <v>39524</v>
      </c>
      <c r="CM20" s="18"/>
      <c r="CN20" s="18">
        <v>6600</v>
      </c>
      <c r="CO20" s="18">
        <v>6600</v>
      </c>
      <c r="CP20" s="18">
        <v>197</v>
      </c>
      <c r="CQ20" s="18">
        <v>1965</v>
      </c>
      <c r="CR20" s="18"/>
      <c r="CS20" s="18">
        <f t="shared" si="3"/>
        <v>45250</v>
      </c>
      <c r="CT20" s="18">
        <f aca="true" t="shared" si="15" ref="CT20:CV24">CJ20+CO20</f>
        <v>45250</v>
      </c>
      <c r="CU20" s="18">
        <f t="shared" si="15"/>
        <v>2667</v>
      </c>
      <c r="CV20" s="18">
        <f t="shared" si="15"/>
        <v>41489</v>
      </c>
      <c r="CW20" s="18"/>
      <c r="CX20" s="18">
        <f t="shared" si="5"/>
        <v>120123</v>
      </c>
      <c r="CY20" s="18">
        <f aca="true" t="shared" si="16" ref="CY20:DA24">CE20+CJ20+CO20</f>
        <v>120123</v>
      </c>
      <c r="CZ20" s="18">
        <f t="shared" si="16"/>
        <v>13617</v>
      </c>
      <c r="DA20" s="18">
        <f t="shared" si="16"/>
        <v>199173</v>
      </c>
      <c r="DB20" s="18"/>
      <c r="DC20" s="6">
        <v>2011</v>
      </c>
      <c r="DD20" s="18">
        <v>297655</v>
      </c>
      <c r="DE20" s="18">
        <v>297540</v>
      </c>
      <c r="DF20" s="18">
        <v>156259</v>
      </c>
      <c r="DG20" s="18">
        <v>3906481</v>
      </c>
      <c r="DH20" s="18"/>
      <c r="DI20" s="18">
        <v>40677</v>
      </c>
      <c r="DJ20" s="18">
        <v>40201</v>
      </c>
      <c r="DK20" s="18">
        <v>5484</v>
      </c>
      <c r="DL20" s="18">
        <v>90479</v>
      </c>
      <c r="DM20" s="18"/>
      <c r="DN20" s="18">
        <v>10876</v>
      </c>
      <c r="DO20" s="18">
        <v>10865</v>
      </c>
      <c r="DP20" s="18">
        <v>3247</v>
      </c>
      <c r="DQ20" s="18">
        <v>72731</v>
      </c>
      <c r="DR20" s="18"/>
      <c r="DS20" s="18">
        <v>59091</v>
      </c>
      <c r="DT20" s="18">
        <v>59064</v>
      </c>
      <c r="DU20" s="18">
        <v>17582</v>
      </c>
      <c r="DV20" s="18">
        <v>316480</v>
      </c>
      <c r="DW20" s="18"/>
      <c r="DX20" s="18">
        <v>136178</v>
      </c>
      <c r="DY20" s="18">
        <v>134073</v>
      </c>
      <c r="DZ20" s="18">
        <v>24150</v>
      </c>
      <c r="EA20" s="18">
        <v>294631</v>
      </c>
      <c r="EB20" s="18"/>
      <c r="EC20" s="18">
        <v>91916</v>
      </c>
      <c r="ED20" s="18">
        <v>91842</v>
      </c>
      <c r="EE20" s="18">
        <v>9809</v>
      </c>
      <c r="EF20" s="18">
        <v>137329</v>
      </c>
      <c r="EG20" s="18"/>
      <c r="EH20" s="18">
        <v>57691</v>
      </c>
      <c r="EI20" s="18">
        <v>57552</v>
      </c>
      <c r="EJ20" s="18">
        <v>5973</v>
      </c>
      <c r="EK20" s="18">
        <v>77652</v>
      </c>
      <c r="EL20" s="18"/>
      <c r="EM20" s="18">
        <v>258326</v>
      </c>
      <c r="EN20" s="18">
        <v>257392</v>
      </c>
      <c r="EO20" s="18">
        <v>36686</v>
      </c>
      <c r="EP20" s="18">
        <v>491587</v>
      </c>
      <c r="EQ20" s="18"/>
      <c r="ER20" s="18">
        <v>731874</v>
      </c>
      <c r="ES20" s="18">
        <v>728034</v>
      </c>
      <c r="ET20" s="18">
        <v>208332</v>
      </c>
      <c r="EU20" s="18">
        <v>2812477</v>
      </c>
      <c r="EV20" s="18"/>
      <c r="EW20" s="18">
        <v>18443</v>
      </c>
      <c r="EX20" s="18">
        <v>18335</v>
      </c>
      <c r="EY20" s="18">
        <v>2682</v>
      </c>
      <c r="EZ20" s="18">
        <v>37546</v>
      </c>
      <c r="FA20" s="18"/>
      <c r="FB20" s="18">
        <v>82938</v>
      </c>
      <c r="FC20" s="18">
        <v>80922</v>
      </c>
      <c r="FD20" s="18">
        <v>10116</v>
      </c>
      <c r="FE20" s="18">
        <v>110265</v>
      </c>
      <c r="FF20" s="18"/>
      <c r="FG20" s="18">
        <v>54370</v>
      </c>
      <c r="FH20" s="18">
        <v>53819</v>
      </c>
      <c r="FI20" s="18">
        <v>10307</v>
      </c>
      <c r="FJ20" s="18">
        <v>138120</v>
      </c>
      <c r="FK20" s="18"/>
      <c r="FL20" s="18">
        <v>181490</v>
      </c>
      <c r="FM20" s="18">
        <v>180107</v>
      </c>
      <c r="FN20" s="18">
        <v>34359</v>
      </c>
      <c r="FO20" s="18">
        <v>573800</v>
      </c>
      <c r="FP20" s="18"/>
      <c r="FQ20" s="18">
        <f t="shared" si="7"/>
        <v>952410</v>
      </c>
      <c r="FR20" s="18">
        <f t="shared" si="7"/>
        <v>948529</v>
      </c>
      <c r="FS20" s="18">
        <f t="shared" si="7"/>
        <v>259190</v>
      </c>
      <c r="FT20" s="18">
        <f t="shared" si="7"/>
        <v>5387370</v>
      </c>
      <c r="FU20" s="18"/>
      <c r="FV20" s="18">
        <f t="shared" si="8"/>
        <v>1069115</v>
      </c>
      <c r="FW20" s="18">
        <f t="shared" si="8"/>
        <v>1061217</v>
      </c>
      <c r="FX20" s="18">
        <f t="shared" si="8"/>
        <v>265796</v>
      </c>
      <c r="FY20" s="18">
        <f t="shared" si="8"/>
        <v>3672208</v>
      </c>
      <c r="FZ20" s="18"/>
      <c r="GA20" s="18">
        <f t="shared" si="9"/>
        <v>2021525</v>
      </c>
      <c r="GB20" s="18">
        <f t="shared" si="9"/>
        <v>2009746</v>
      </c>
      <c r="GC20" s="18">
        <f t="shared" si="9"/>
        <v>524986</v>
      </c>
      <c r="GD20" s="18">
        <f t="shared" si="9"/>
        <v>9059578</v>
      </c>
      <c r="GE20" s="18"/>
      <c r="GF20" s="18">
        <v>940055</v>
      </c>
      <c r="GG20" s="18">
        <v>928929</v>
      </c>
      <c r="GH20" s="18">
        <v>145809</v>
      </c>
      <c r="GI20" s="18">
        <v>2099651</v>
      </c>
      <c r="GJ20" s="18"/>
      <c r="GK20" s="18">
        <v>2265729</v>
      </c>
      <c r="GL20" s="18">
        <v>2253594</v>
      </c>
      <c r="GM20" s="18">
        <v>53748</v>
      </c>
      <c r="GN20" s="18">
        <v>859962</v>
      </c>
      <c r="GO20" s="18"/>
      <c r="GP20" s="18">
        <v>1396198</v>
      </c>
      <c r="GQ20" s="18">
        <v>1321192</v>
      </c>
      <c r="GR20" s="18">
        <v>32814</v>
      </c>
      <c r="GS20" s="18">
        <v>328141</v>
      </c>
      <c r="GT20" s="18"/>
      <c r="GU20" s="18">
        <f aca="true" t="shared" si="17" ref="GU20:GU25">GK20+GP20</f>
        <v>3661927</v>
      </c>
      <c r="GV20" s="18">
        <f t="shared" si="10"/>
        <v>3574786</v>
      </c>
      <c r="GW20" s="18">
        <f t="shared" si="10"/>
        <v>86562</v>
      </c>
      <c r="GX20" s="18">
        <f t="shared" si="10"/>
        <v>1188103</v>
      </c>
      <c r="GY20" s="18"/>
      <c r="GZ20" s="18">
        <f aca="true" t="shared" si="18" ref="GZ20:GZ25">GF20+GK20+GP20</f>
        <v>4601982</v>
      </c>
      <c r="HA20" s="18">
        <f t="shared" si="11"/>
        <v>4503715</v>
      </c>
      <c r="HB20" s="18">
        <f t="shared" si="11"/>
        <v>232371</v>
      </c>
      <c r="HC20" s="18">
        <f t="shared" si="11"/>
        <v>3287754</v>
      </c>
    </row>
    <row r="21" spans="1:211" ht="12">
      <c r="A21" s="6">
        <v>2012</v>
      </c>
      <c r="B21" s="18">
        <v>35403</v>
      </c>
      <c r="C21" s="18">
        <v>35403</v>
      </c>
      <c r="D21" s="18">
        <v>15746</v>
      </c>
      <c r="E21" s="18">
        <v>393638</v>
      </c>
      <c r="F21" s="18"/>
      <c r="G21" s="18">
        <v>595</v>
      </c>
      <c r="H21" s="18">
        <v>595</v>
      </c>
      <c r="I21" s="18">
        <v>238</v>
      </c>
      <c r="J21" s="18">
        <v>3934</v>
      </c>
      <c r="K21" s="18"/>
      <c r="L21" s="18">
        <v>1060</v>
      </c>
      <c r="M21" s="18">
        <v>1060</v>
      </c>
      <c r="N21" s="18">
        <v>513</v>
      </c>
      <c r="O21" s="18">
        <v>11486</v>
      </c>
      <c r="P21" s="18"/>
      <c r="Q21" s="18">
        <v>1784</v>
      </c>
      <c r="R21" s="18">
        <v>1784</v>
      </c>
      <c r="S21" s="18">
        <v>225</v>
      </c>
      <c r="T21" s="18">
        <v>4048</v>
      </c>
      <c r="U21" s="18"/>
      <c r="V21" s="18">
        <v>4355</v>
      </c>
      <c r="W21" s="18">
        <v>4355</v>
      </c>
      <c r="X21" s="18">
        <v>1198</v>
      </c>
      <c r="Y21" s="18">
        <v>14610</v>
      </c>
      <c r="Z21" s="18"/>
      <c r="AA21" s="18">
        <v>3075</v>
      </c>
      <c r="AB21" s="18">
        <v>3075</v>
      </c>
      <c r="AC21" s="18">
        <v>746</v>
      </c>
      <c r="AD21" s="18">
        <v>10446</v>
      </c>
      <c r="AE21" s="18"/>
      <c r="AF21" s="18">
        <v>370</v>
      </c>
      <c r="AG21" s="18">
        <v>370</v>
      </c>
      <c r="AH21" s="18">
        <v>108</v>
      </c>
      <c r="AI21" s="18">
        <v>1407</v>
      </c>
      <c r="AJ21" s="18"/>
      <c r="AK21" s="18">
        <v>450</v>
      </c>
      <c r="AL21" s="18">
        <v>450</v>
      </c>
      <c r="AM21" s="18">
        <v>94</v>
      </c>
      <c r="AN21" s="18">
        <v>1256</v>
      </c>
      <c r="AO21" s="18"/>
      <c r="AP21" s="18">
        <v>266159</v>
      </c>
      <c r="AQ21" s="18">
        <v>266159</v>
      </c>
      <c r="AR21" s="18">
        <v>67537</v>
      </c>
      <c r="AS21" s="18">
        <v>911752</v>
      </c>
      <c r="AT21" s="18"/>
      <c r="AU21" s="18">
        <v>41</v>
      </c>
      <c r="AV21" s="18">
        <v>41</v>
      </c>
      <c r="AW21" s="18">
        <v>6</v>
      </c>
      <c r="AX21" s="18">
        <v>88</v>
      </c>
      <c r="AY21" s="18"/>
      <c r="AZ21" s="18">
        <v>0</v>
      </c>
      <c r="BA21" s="18">
        <v>0</v>
      </c>
      <c r="BB21" s="18">
        <v>0</v>
      </c>
      <c r="BC21" s="18">
        <v>0</v>
      </c>
      <c r="BD21" s="18"/>
      <c r="BE21" s="18">
        <v>2057</v>
      </c>
      <c r="BF21" s="18">
        <v>2057</v>
      </c>
      <c r="BG21" s="18">
        <v>411</v>
      </c>
      <c r="BH21" s="18">
        <v>5501</v>
      </c>
      <c r="BI21" s="18"/>
      <c r="BJ21" s="18">
        <v>6398</v>
      </c>
      <c r="BK21" s="18">
        <v>6398</v>
      </c>
      <c r="BL21" s="18">
        <v>1416</v>
      </c>
      <c r="BM21" s="18">
        <v>23645</v>
      </c>
      <c r="BN21" s="18"/>
      <c r="BO21" s="18">
        <f t="shared" si="12"/>
        <v>47092</v>
      </c>
      <c r="BP21" s="18">
        <f t="shared" si="12"/>
        <v>47092</v>
      </c>
      <c r="BQ21" s="18">
        <f t="shared" si="12"/>
        <v>18868</v>
      </c>
      <c r="BR21" s="18">
        <f t="shared" si="12"/>
        <v>440825</v>
      </c>
      <c r="BS21" s="18"/>
      <c r="BT21" s="18">
        <f t="shared" si="13"/>
        <v>274655</v>
      </c>
      <c r="BU21" s="18">
        <f t="shared" si="13"/>
        <v>274655</v>
      </c>
      <c r="BV21" s="18">
        <f t="shared" si="13"/>
        <v>69370</v>
      </c>
      <c r="BW21" s="18">
        <f t="shared" si="13"/>
        <v>940986</v>
      </c>
      <c r="BX21" s="18"/>
      <c r="BY21" s="18">
        <f t="shared" si="14"/>
        <v>321747</v>
      </c>
      <c r="BZ21" s="18">
        <f t="shared" si="14"/>
        <v>321747</v>
      </c>
      <c r="CA21" s="18">
        <f t="shared" si="14"/>
        <v>88238</v>
      </c>
      <c r="CB21" s="18">
        <f t="shared" si="14"/>
        <v>1381811</v>
      </c>
      <c r="CC21" s="18"/>
      <c r="CD21" s="18">
        <v>68891</v>
      </c>
      <c r="CE21" s="18">
        <v>68891</v>
      </c>
      <c r="CF21" s="18">
        <v>8420</v>
      </c>
      <c r="CG21" s="18">
        <v>121253</v>
      </c>
      <c r="CH21" s="18"/>
      <c r="CI21" s="18">
        <v>30050</v>
      </c>
      <c r="CJ21" s="18">
        <v>30050</v>
      </c>
      <c r="CK21" s="18">
        <v>1285</v>
      </c>
      <c r="CL21" s="18">
        <v>20564</v>
      </c>
      <c r="CM21" s="18"/>
      <c r="CN21" s="18">
        <v>13800</v>
      </c>
      <c r="CO21" s="18">
        <v>13800</v>
      </c>
      <c r="CP21" s="18">
        <v>456</v>
      </c>
      <c r="CQ21" s="18">
        <v>4560</v>
      </c>
      <c r="CR21" s="18"/>
      <c r="CS21" s="18">
        <f t="shared" si="3"/>
        <v>43850</v>
      </c>
      <c r="CT21" s="18">
        <f t="shared" si="15"/>
        <v>43850</v>
      </c>
      <c r="CU21" s="18">
        <f t="shared" si="15"/>
        <v>1741</v>
      </c>
      <c r="CV21" s="18">
        <f t="shared" si="15"/>
        <v>25124</v>
      </c>
      <c r="CW21" s="18"/>
      <c r="CX21" s="18">
        <f t="shared" si="5"/>
        <v>112741</v>
      </c>
      <c r="CY21" s="18">
        <f t="shared" si="16"/>
        <v>112741</v>
      </c>
      <c r="CZ21" s="18">
        <f t="shared" si="16"/>
        <v>10161</v>
      </c>
      <c r="DA21" s="18">
        <f t="shared" si="16"/>
        <v>146377</v>
      </c>
      <c r="DB21" s="18"/>
      <c r="DC21" s="6">
        <v>2012</v>
      </c>
      <c r="DD21" s="18">
        <v>296314</v>
      </c>
      <c r="DE21" s="18">
        <v>295983</v>
      </c>
      <c r="DF21" s="18">
        <v>151514</v>
      </c>
      <c r="DG21" s="18">
        <v>3787806</v>
      </c>
      <c r="DH21" s="18"/>
      <c r="DI21" s="18">
        <v>18365</v>
      </c>
      <c r="DJ21" s="18">
        <v>18290</v>
      </c>
      <c r="DK21" s="18">
        <v>2620</v>
      </c>
      <c r="DL21" s="18">
        <v>43225</v>
      </c>
      <c r="DM21" s="18"/>
      <c r="DN21" s="18">
        <v>8384</v>
      </c>
      <c r="DO21" s="18">
        <v>8338</v>
      </c>
      <c r="DP21" s="18">
        <v>2384</v>
      </c>
      <c r="DQ21" s="18">
        <v>53375</v>
      </c>
      <c r="DR21" s="18"/>
      <c r="DS21" s="18">
        <v>55866</v>
      </c>
      <c r="DT21" s="18">
        <v>55843</v>
      </c>
      <c r="DU21" s="18">
        <v>16297</v>
      </c>
      <c r="DV21" s="18">
        <v>293356</v>
      </c>
      <c r="DW21" s="18"/>
      <c r="DX21" s="18">
        <v>135320</v>
      </c>
      <c r="DY21" s="18">
        <v>134400</v>
      </c>
      <c r="DZ21" s="18">
        <v>19642</v>
      </c>
      <c r="EA21" s="18">
        <v>239632</v>
      </c>
      <c r="EB21" s="18"/>
      <c r="EC21" s="18">
        <v>96486</v>
      </c>
      <c r="ED21" s="18">
        <v>96330</v>
      </c>
      <c r="EE21" s="18">
        <v>11529</v>
      </c>
      <c r="EF21" s="18">
        <v>161410</v>
      </c>
      <c r="EG21" s="18"/>
      <c r="EH21" s="18">
        <v>55073</v>
      </c>
      <c r="EI21" s="18">
        <v>54767</v>
      </c>
      <c r="EJ21" s="18">
        <v>4001</v>
      </c>
      <c r="EK21" s="18">
        <v>52019</v>
      </c>
      <c r="EL21" s="18"/>
      <c r="EM21" s="18">
        <v>277697</v>
      </c>
      <c r="EN21" s="18">
        <v>276295</v>
      </c>
      <c r="EO21" s="18">
        <v>30826</v>
      </c>
      <c r="EP21" s="18">
        <v>413066</v>
      </c>
      <c r="EQ21" s="18"/>
      <c r="ER21" s="18">
        <v>601821</v>
      </c>
      <c r="ES21" s="18">
        <v>599031</v>
      </c>
      <c r="ET21" s="18">
        <v>151421</v>
      </c>
      <c r="EU21" s="18">
        <v>2044187</v>
      </c>
      <c r="EV21" s="18"/>
      <c r="EW21" s="18">
        <v>10229</v>
      </c>
      <c r="EX21" s="18">
        <v>10177</v>
      </c>
      <c r="EY21" s="18">
        <v>1480</v>
      </c>
      <c r="EZ21" s="18">
        <v>20712</v>
      </c>
      <c r="FA21" s="18"/>
      <c r="FB21" s="18">
        <v>83023</v>
      </c>
      <c r="FC21" s="18">
        <v>77721</v>
      </c>
      <c r="FD21" s="18">
        <v>7743</v>
      </c>
      <c r="FE21" s="18">
        <v>84389</v>
      </c>
      <c r="FF21" s="18"/>
      <c r="FG21" s="18">
        <v>43535</v>
      </c>
      <c r="FH21" s="18">
        <v>38976</v>
      </c>
      <c r="FI21" s="18">
        <v>5867</v>
      </c>
      <c r="FJ21" s="18">
        <v>78595</v>
      </c>
      <c r="FK21" s="18"/>
      <c r="FL21" s="18">
        <v>161783</v>
      </c>
      <c r="FM21" s="18">
        <v>160073</v>
      </c>
      <c r="FN21" s="18">
        <v>35990</v>
      </c>
      <c r="FO21" s="18">
        <v>601003</v>
      </c>
      <c r="FP21" s="18"/>
      <c r="FQ21" s="18">
        <f aca="true" t="shared" si="19" ref="FQ21:FT24">DD21+DI21+DN21+DS21+DX21+EC21+EH21+EM21</f>
        <v>943505</v>
      </c>
      <c r="FR21" s="18">
        <f t="shared" si="19"/>
        <v>940246</v>
      </c>
      <c r="FS21" s="18">
        <f t="shared" si="19"/>
        <v>238813</v>
      </c>
      <c r="FT21" s="18">
        <f t="shared" si="19"/>
        <v>5043889</v>
      </c>
      <c r="FU21" s="18"/>
      <c r="FV21" s="18">
        <f aca="true" t="shared" si="20" ref="FV21:FY24">ER21+EW21+FB21+FG21+FL21</f>
        <v>900391</v>
      </c>
      <c r="FW21" s="18">
        <f t="shared" si="20"/>
        <v>885978</v>
      </c>
      <c r="FX21" s="18">
        <f t="shared" si="20"/>
        <v>202501</v>
      </c>
      <c r="FY21" s="18">
        <f t="shared" si="20"/>
        <v>2828886</v>
      </c>
      <c r="FZ21" s="18"/>
      <c r="GA21" s="18">
        <f aca="true" t="shared" si="21" ref="GA21:GD24">DD21+DI21+DN21+DS21+DX21+EC21+EH21+EM21+ER21+EW21+FB21+FG21+FL21</f>
        <v>1843896</v>
      </c>
      <c r="GB21" s="18">
        <f t="shared" si="21"/>
        <v>1826224</v>
      </c>
      <c r="GC21" s="18">
        <f t="shared" si="21"/>
        <v>441314</v>
      </c>
      <c r="GD21" s="18">
        <f t="shared" si="21"/>
        <v>7872775</v>
      </c>
      <c r="GE21" s="18"/>
      <c r="GF21" s="18">
        <v>719385</v>
      </c>
      <c r="GG21" s="18">
        <v>704447</v>
      </c>
      <c r="GH21" s="18">
        <v>114613</v>
      </c>
      <c r="GI21" s="18">
        <v>1650404</v>
      </c>
      <c r="GJ21" s="18"/>
      <c r="GK21" s="18">
        <v>667615</v>
      </c>
      <c r="GL21" s="18">
        <v>653443</v>
      </c>
      <c r="GM21" s="18">
        <v>16047</v>
      </c>
      <c r="GN21" s="18">
        <v>256708</v>
      </c>
      <c r="GO21" s="18"/>
      <c r="GP21" s="18">
        <v>1074201</v>
      </c>
      <c r="GQ21" s="18">
        <v>1001724</v>
      </c>
      <c r="GR21" s="18">
        <v>24339</v>
      </c>
      <c r="GS21" s="18">
        <v>243391</v>
      </c>
      <c r="GT21" s="18"/>
      <c r="GU21" s="18">
        <f t="shared" si="17"/>
        <v>1741816</v>
      </c>
      <c r="GV21" s="18">
        <f aca="true" t="shared" si="22" ref="GV21:GX24">GL21+GQ21</f>
        <v>1655167</v>
      </c>
      <c r="GW21" s="18">
        <f t="shared" si="22"/>
        <v>40386</v>
      </c>
      <c r="GX21" s="18">
        <f t="shared" si="22"/>
        <v>500099</v>
      </c>
      <c r="GY21" s="18"/>
      <c r="GZ21" s="18">
        <f t="shared" si="18"/>
        <v>2461201</v>
      </c>
      <c r="HA21" s="18">
        <f aca="true" t="shared" si="23" ref="HA21:HC24">GG21+GL21+GQ21</f>
        <v>2359614</v>
      </c>
      <c r="HB21" s="18">
        <f t="shared" si="23"/>
        <v>154999</v>
      </c>
      <c r="HC21" s="18">
        <f t="shared" si="23"/>
        <v>2150503</v>
      </c>
    </row>
    <row r="22" spans="1:211" ht="12">
      <c r="A22" s="6">
        <v>2013</v>
      </c>
      <c r="B22" s="18">
        <v>30384</v>
      </c>
      <c r="C22" s="18">
        <v>30384</v>
      </c>
      <c r="D22" s="18">
        <v>15996</v>
      </c>
      <c r="E22" s="18">
        <v>399899</v>
      </c>
      <c r="F22" s="18"/>
      <c r="G22" s="18">
        <v>540</v>
      </c>
      <c r="H22" s="18">
        <v>540</v>
      </c>
      <c r="I22" s="18">
        <v>207</v>
      </c>
      <c r="J22" s="18">
        <v>3409</v>
      </c>
      <c r="K22" s="18"/>
      <c r="L22" s="18">
        <v>1040</v>
      </c>
      <c r="M22" s="18">
        <v>1040</v>
      </c>
      <c r="N22" s="18">
        <v>493</v>
      </c>
      <c r="O22" s="18">
        <v>11039</v>
      </c>
      <c r="P22" s="18"/>
      <c r="Q22" s="18">
        <v>2193</v>
      </c>
      <c r="R22" s="18">
        <v>2193</v>
      </c>
      <c r="S22" s="18">
        <v>323</v>
      </c>
      <c r="T22" s="18">
        <v>5809</v>
      </c>
      <c r="U22" s="18"/>
      <c r="V22" s="18">
        <v>6268</v>
      </c>
      <c r="W22" s="18">
        <v>6268</v>
      </c>
      <c r="X22" s="18">
        <v>1757</v>
      </c>
      <c r="Y22" s="18">
        <v>21439</v>
      </c>
      <c r="Z22" s="18"/>
      <c r="AA22" s="18">
        <v>2600</v>
      </c>
      <c r="AB22" s="18">
        <v>2600</v>
      </c>
      <c r="AC22" s="18">
        <v>447</v>
      </c>
      <c r="AD22" s="18">
        <v>6251</v>
      </c>
      <c r="AE22" s="18"/>
      <c r="AF22" s="18">
        <v>30</v>
      </c>
      <c r="AG22" s="18">
        <v>30</v>
      </c>
      <c r="AH22" s="18">
        <v>3</v>
      </c>
      <c r="AI22" s="18">
        <v>34</v>
      </c>
      <c r="AJ22" s="18"/>
      <c r="AK22" s="18">
        <v>767</v>
      </c>
      <c r="AL22" s="18">
        <v>767</v>
      </c>
      <c r="AM22" s="18">
        <v>182</v>
      </c>
      <c r="AN22" s="18">
        <v>2440</v>
      </c>
      <c r="AO22" s="18"/>
      <c r="AP22" s="18">
        <v>268122</v>
      </c>
      <c r="AQ22" s="18">
        <v>268122</v>
      </c>
      <c r="AR22" s="18">
        <v>78831</v>
      </c>
      <c r="AS22" s="18">
        <v>1064220</v>
      </c>
      <c r="AT22" s="18"/>
      <c r="AU22" s="18">
        <v>48</v>
      </c>
      <c r="AV22" s="18">
        <v>48</v>
      </c>
      <c r="AW22" s="18">
        <v>10</v>
      </c>
      <c r="AX22" s="18">
        <v>134</v>
      </c>
      <c r="AY22" s="18"/>
      <c r="AZ22" s="18">
        <v>0</v>
      </c>
      <c r="BA22" s="18">
        <v>0</v>
      </c>
      <c r="BB22" s="18">
        <v>0</v>
      </c>
      <c r="BC22" s="18">
        <v>0</v>
      </c>
      <c r="BD22" s="18"/>
      <c r="BE22" s="18">
        <v>1985</v>
      </c>
      <c r="BF22" s="18">
        <v>1985</v>
      </c>
      <c r="BG22" s="18">
        <v>431</v>
      </c>
      <c r="BH22" s="18">
        <v>5773</v>
      </c>
      <c r="BI22" s="18"/>
      <c r="BJ22" s="18">
        <v>6847</v>
      </c>
      <c r="BK22" s="18">
        <v>6847</v>
      </c>
      <c r="BL22" s="18">
        <v>1746</v>
      </c>
      <c r="BM22" s="18">
        <v>29154</v>
      </c>
      <c r="BN22" s="18"/>
      <c r="BO22" s="18">
        <f t="shared" si="12"/>
        <v>43822</v>
      </c>
      <c r="BP22" s="18">
        <f t="shared" si="12"/>
        <v>43822</v>
      </c>
      <c r="BQ22" s="18">
        <f t="shared" si="12"/>
        <v>19408</v>
      </c>
      <c r="BR22" s="18">
        <f t="shared" si="12"/>
        <v>450320</v>
      </c>
      <c r="BS22" s="18"/>
      <c r="BT22" s="18">
        <f t="shared" si="13"/>
        <v>277002</v>
      </c>
      <c r="BU22" s="18">
        <f t="shared" si="13"/>
        <v>277002</v>
      </c>
      <c r="BV22" s="18">
        <f t="shared" si="13"/>
        <v>81018</v>
      </c>
      <c r="BW22" s="18">
        <f t="shared" si="13"/>
        <v>1099281</v>
      </c>
      <c r="BX22" s="18"/>
      <c r="BY22" s="18">
        <f t="shared" si="14"/>
        <v>320824</v>
      </c>
      <c r="BZ22" s="18">
        <f t="shared" si="14"/>
        <v>320824</v>
      </c>
      <c r="CA22" s="18">
        <f t="shared" si="14"/>
        <v>100426</v>
      </c>
      <c r="CB22" s="18">
        <f t="shared" si="14"/>
        <v>1549601</v>
      </c>
      <c r="CC22" s="18"/>
      <c r="CD22" s="18">
        <v>68197</v>
      </c>
      <c r="CE22" s="18">
        <v>68197</v>
      </c>
      <c r="CF22" s="18">
        <v>8445</v>
      </c>
      <c r="CG22" s="18">
        <v>121612</v>
      </c>
      <c r="CH22" s="18"/>
      <c r="CI22" s="18">
        <v>34950</v>
      </c>
      <c r="CJ22" s="18">
        <v>34950</v>
      </c>
      <c r="CK22" s="18">
        <v>1902</v>
      </c>
      <c r="CL22" s="18">
        <v>30427</v>
      </c>
      <c r="CM22" s="18"/>
      <c r="CN22" s="18">
        <v>7850</v>
      </c>
      <c r="CO22" s="18">
        <v>7850</v>
      </c>
      <c r="CP22" s="18">
        <v>251</v>
      </c>
      <c r="CQ22" s="18">
        <v>2505</v>
      </c>
      <c r="CR22" s="18"/>
      <c r="CS22" s="18">
        <f t="shared" si="3"/>
        <v>42800</v>
      </c>
      <c r="CT22" s="18">
        <f t="shared" si="15"/>
        <v>42800</v>
      </c>
      <c r="CU22" s="18">
        <f t="shared" si="15"/>
        <v>2153</v>
      </c>
      <c r="CV22" s="18">
        <f t="shared" si="15"/>
        <v>32932</v>
      </c>
      <c r="CW22" s="18"/>
      <c r="CX22" s="18">
        <f t="shared" si="5"/>
        <v>110997</v>
      </c>
      <c r="CY22" s="18">
        <f t="shared" si="16"/>
        <v>110997</v>
      </c>
      <c r="CZ22" s="18">
        <f t="shared" si="16"/>
        <v>10598</v>
      </c>
      <c r="DA22" s="18">
        <f t="shared" si="16"/>
        <v>154544</v>
      </c>
      <c r="DB22" s="18"/>
      <c r="DC22" s="6">
        <v>2013</v>
      </c>
      <c r="DD22" s="18">
        <v>326722</v>
      </c>
      <c r="DE22" s="18">
        <v>326706</v>
      </c>
      <c r="DF22" s="18">
        <v>150837</v>
      </c>
      <c r="DG22" s="18">
        <v>3770916</v>
      </c>
      <c r="DH22" s="18"/>
      <c r="DI22" s="18">
        <v>39882</v>
      </c>
      <c r="DJ22" s="18">
        <v>39385</v>
      </c>
      <c r="DK22" s="18">
        <v>4823</v>
      </c>
      <c r="DL22" s="18">
        <v>79575</v>
      </c>
      <c r="DM22" s="18"/>
      <c r="DN22" s="18">
        <v>10001</v>
      </c>
      <c r="DO22" s="18">
        <v>9958</v>
      </c>
      <c r="DP22" s="18">
        <v>2982</v>
      </c>
      <c r="DQ22" s="18">
        <v>66797</v>
      </c>
      <c r="DR22" s="18"/>
      <c r="DS22" s="18">
        <v>58297</v>
      </c>
      <c r="DT22" s="18">
        <v>58276</v>
      </c>
      <c r="DU22" s="18">
        <v>17571</v>
      </c>
      <c r="DV22" s="18">
        <v>316272</v>
      </c>
      <c r="DW22" s="18"/>
      <c r="DX22" s="18">
        <v>129986</v>
      </c>
      <c r="DY22" s="18">
        <v>128172</v>
      </c>
      <c r="DZ22" s="18">
        <v>22724</v>
      </c>
      <c r="EA22" s="18">
        <v>277235</v>
      </c>
      <c r="EB22" s="18"/>
      <c r="EC22" s="18">
        <v>112001</v>
      </c>
      <c r="ED22" s="18">
        <v>111826</v>
      </c>
      <c r="EE22" s="18">
        <v>10683</v>
      </c>
      <c r="EF22" s="18">
        <v>149557</v>
      </c>
      <c r="EG22" s="18"/>
      <c r="EH22" s="18">
        <v>81878</v>
      </c>
      <c r="EI22" s="18">
        <v>79689</v>
      </c>
      <c r="EJ22" s="18">
        <v>7027</v>
      </c>
      <c r="EK22" s="18">
        <v>91350</v>
      </c>
      <c r="EL22" s="18"/>
      <c r="EM22" s="18">
        <v>236220</v>
      </c>
      <c r="EN22" s="18">
        <v>235346</v>
      </c>
      <c r="EO22" s="18">
        <v>28412</v>
      </c>
      <c r="EP22" s="18">
        <v>380719</v>
      </c>
      <c r="EQ22" s="18"/>
      <c r="ER22" s="18">
        <v>712685</v>
      </c>
      <c r="ES22" s="18">
        <v>708208</v>
      </c>
      <c r="ET22" s="18">
        <v>183897</v>
      </c>
      <c r="EU22" s="18">
        <v>2482615</v>
      </c>
      <c r="EV22" s="18"/>
      <c r="EW22" s="18">
        <v>27731</v>
      </c>
      <c r="EX22" s="18">
        <v>27211</v>
      </c>
      <c r="EY22" s="18">
        <v>3034</v>
      </c>
      <c r="EZ22" s="18">
        <v>42474</v>
      </c>
      <c r="FA22" s="18"/>
      <c r="FB22" s="18">
        <v>87680</v>
      </c>
      <c r="FC22" s="18">
        <v>82602</v>
      </c>
      <c r="FD22" s="18">
        <v>9032</v>
      </c>
      <c r="FE22" s="18">
        <v>98450</v>
      </c>
      <c r="FF22" s="18"/>
      <c r="FG22" s="18">
        <v>65017</v>
      </c>
      <c r="FH22" s="18">
        <v>60310</v>
      </c>
      <c r="FI22" s="18">
        <v>10223</v>
      </c>
      <c r="FJ22" s="18">
        <v>136987</v>
      </c>
      <c r="FK22" s="18"/>
      <c r="FL22" s="18">
        <v>253829</v>
      </c>
      <c r="FM22" s="18">
        <v>253142</v>
      </c>
      <c r="FN22" s="18">
        <v>28192</v>
      </c>
      <c r="FO22" s="18">
        <v>470802</v>
      </c>
      <c r="FP22" s="18"/>
      <c r="FQ22" s="18">
        <f t="shared" si="19"/>
        <v>994987</v>
      </c>
      <c r="FR22" s="18">
        <f t="shared" si="19"/>
        <v>989358</v>
      </c>
      <c r="FS22" s="18">
        <f t="shared" si="19"/>
        <v>245059</v>
      </c>
      <c r="FT22" s="18">
        <f t="shared" si="19"/>
        <v>5132421</v>
      </c>
      <c r="FU22" s="18"/>
      <c r="FV22" s="18">
        <f t="shared" si="20"/>
        <v>1146942</v>
      </c>
      <c r="FW22" s="18">
        <f t="shared" si="20"/>
        <v>1131473</v>
      </c>
      <c r="FX22" s="18">
        <f t="shared" si="20"/>
        <v>234378</v>
      </c>
      <c r="FY22" s="18">
        <f t="shared" si="20"/>
        <v>3231328</v>
      </c>
      <c r="FZ22" s="18"/>
      <c r="GA22" s="18">
        <f t="shared" si="21"/>
        <v>2141929</v>
      </c>
      <c r="GB22" s="18">
        <f t="shared" si="21"/>
        <v>2120831</v>
      </c>
      <c r="GC22" s="18">
        <f t="shared" si="21"/>
        <v>479437</v>
      </c>
      <c r="GD22" s="18">
        <f t="shared" si="21"/>
        <v>8363749</v>
      </c>
      <c r="GE22" s="18"/>
      <c r="GF22" s="18">
        <v>917821</v>
      </c>
      <c r="GG22" s="18">
        <v>898498</v>
      </c>
      <c r="GH22" s="18">
        <v>122154</v>
      </c>
      <c r="GI22" s="18">
        <v>1759011</v>
      </c>
      <c r="GJ22" s="18"/>
      <c r="GK22" s="18">
        <v>2053470</v>
      </c>
      <c r="GL22" s="18">
        <v>2035610</v>
      </c>
      <c r="GM22" s="18">
        <v>46148</v>
      </c>
      <c r="GN22" s="18">
        <v>738366</v>
      </c>
      <c r="GO22" s="18"/>
      <c r="GP22" s="18">
        <v>1532618</v>
      </c>
      <c r="GQ22" s="18">
        <v>1453497</v>
      </c>
      <c r="GR22" s="18">
        <v>36898</v>
      </c>
      <c r="GS22" s="18">
        <v>368984</v>
      </c>
      <c r="GT22" s="18"/>
      <c r="GU22" s="18">
        <f t="shared" si="17"/>
        <v>3586088</v>
      </c>
      <c r="GV22" s="18">
        <f t="shared" si="22"/>
        <v>3489107</v>
      </c>
      <c r="GW22" s="18">
        <f t="shared" si="22"/>
        <v>83046</v>
      </c>
      <c r="GX22" s="18">
        <f t="shared" si="22"/>
        <v>1107350</v>
      </c>
      <c r="GY22" s="18"/>
      <c r="GZ22" s="18">
        <f t="shared" si="18"/>
        <v>4503909</v>
      </c>
      <c r="HA22" s="18">
        <f t="shared" si="23"/>
        <v>4387605</v>
      </c>
      <c r="HB22" s="18">
        <f t="shared" si="23"/>
        <v>205200</v>
      </c>
      <c r="HC22" s="18">
        <f t="shared" si="23"/>
        <v>2866361</v>
      </c>
    </row>
    <row r="23" spans="1:211" ht="12">
      <c r="A23" s="6">
        <v>2014</v>
      </c>
      <c r="B23" s="18">
        <v>35460</v>
      </c>
      <c r="C23" s="18">
        <v>35460</v>
      </c>
      <c r="D23" s="18">
        <v>19727</v>
      </c>
      <c r="E23" s="18">
        <v>493181</v>
      </c>
      <c r="F23" s="18"/>
      <c r="G23" s="18">
        <v>346</v>
      </c>
      <c r="H23" s="18">
        <v>346</v>
      </c>
      <c r="I23" s="18">
        <v>102</v>
      </c>
      <c r="J23" s="18">
        <v>1683</v>
      </c>
      <c r="K23" s="18"/>
      <c r="L23" s="18">
        <v>1356</v>
      </c>
      <c r="M23" s="18">
        <v>1356</v>
      </c>
      <c r="N23" s="18">
        <v>657</v>
      </c>
      <c r="O23" s="18">
        <v>14725</v>
      </c>
      <c r="P23" s="18"/>
      <c r="Q23" s="18">
        <v>1825</v>
      </c>
      <c r="R23" s="18">
        <v>1825</v>
      </c>
      <c r="S23" s="18">
        <v>232</v>
      </c>
      <c r="T23" s="18">
        <v>4176</v>
      </c>
      <c r="U23" s="18"/>
      <c r="V23" s="18">
        <v>7338</v>
      </c>
      <c r="W23" s="18">
        <v>7338</v>
      </c>
      <c r="X23" s="18">
        <v>2340</v>
      </c>
      <c r="Y23" s="18">
        <v>28548</v>
      </c>
      <c r="Z23" s="18"/>
      <c r="AA23" s="18">
        <v>2792</v>
      </c>
      <c r="AB23" s="18">
        <v>2792</v>
      </c>
      <c r="AC23" s="18">
        <v>728</v>
      </c>
      <c r="AD23" s="18">
        <v>10189</v>
      </c>
      <c r="AE23" s="18"/>
      <c r="AF23" s="18">
        <v>1122</v>
      </c>
      <c r="AG23" s="18">
        <v>1122</v>
      </c>
      <c r="AH23" s="18">
        <v>357</v>
      </c>
      <c r="AI23" s="18">
        <v>4643</v>
      </c>
      <c r="AJ23" s="18"/>
      <c r="AK23" s="18">
        <v>922</v>
      </c>
      <c r="AL23" s="18">
        <v>922</v>
      </c>
      <c r="AM23" s="18">
        <v>230</v>
      </c>
      <c r="AN23" s="18">
        <v>3087</v>
      </c>
      <c r="AO23" s="18"/>
      <c r="AP23" s="18">
        <v>264887</v>
      </c>
      <c r="AQ23" s="18">
        <v>264887</v>
      </c>
      <c r="AR23" s="18">
        <v>87884</v>
      </c>
      <c r="AS23" s="18">
        <v>1186432</v>
      </c>
      <c r="AT23" s="18"/>
      <c r="AU23" s="18">
        <v>45</v>
      </c>
      <c r="AV23" s="18">
        <v>45</v>
      </c>
      <c r="AW23" s="18">
        <v>12</v>
      </c>
      <c r="AX23" s="18">
        <v>162</v>
      </c>
      <c r="AY23" s="18"/>
      <c r="AZ23" s="18">
        <v>0</v>
      </c>
      <c r="BA23" s="18">
        <v>0</v>
      </c>
      <c r="BB23" s="18">
        <v>0</v>
      </c>
      <c r="BC23" s="18">
        <v>0</v>
      </c>
      <c r="BD23" s="18"/>
      <c r="BE23" s="18">
        <v>1930</v>
      </c>
      <c r="BF23" s="18">
        <v>1930</v>
      </c>
      <c r="BG23" s="18">
        <v>444</v>
      </c>
      <c r="BH23" s="18">
        <v>5946</v>
      </c>
      <c r="BI23" s="18"/>
      <c r="BJ23" s="18">
        <v>6110</v>
      </c>
      <c r="BK23" s="18">
        <v>6110</v>
      </c>
      <c r="BL23" s="18">
        <v>1477</v>
      </c>
      <c r="BM23" s="18">
        <v>24661</v>
      </c>
      <c r="BN23" s="18"/>
      <c r="BO23" s="18">
        <f t="shared" si="12"/>
        <v>51161</v>
      </c>
      <c r="BP23" s="18">
        <f t="shared" si="12"/>
        <v>51161</v>
      </c>
      <c r="BQ23" s="18">
        <f t="shared" si="12"/>
        <v>24373</v>
      </c>
      <c r="BR23" s="18">
        <f t="shared" si="12"/>
        <v>560232</v>
      </c>
      <c r="BS23" s="18"/>
      <c r="BT23" s="18">
        <f t="shared" si="13"/>
        <v>272972</v>
      </c>
      <c r="BU23" s="18">
        <f t="shared" si="13"/>
        <v>272972</v>
      </c>
      <c r="BV23" s="18">
        <f t="shared" si="13"/>
        <v>89817</v>
      </c>
      <c r="BW23" s="18">
        <f t="shared" si="13"/>
        <v>1217201</v>
      </c>
      <c r="BX23" s="18"/>
      <c r="BY23" s="18">
        <f t="shared" si="14"/>
        <v>324133</v>
      </c>
      <c r="BZ23" s="18">
        <f t="shared" si="14"/>
        <v>324133</v>
      </c>
      <c r="CA23" s="18">
        <f t="shared" si="14"/>
        <v>114190</v>
      </c>
      <c r="CB23" s="18">
        <f t="shared" si="14"/>
        <v>1777433</v>
      </c>
      <c r="CC23" s="18"/>
      <c r="CD23" s="18">
        <v>71143</v>
      </c>
      <c r="CE23" s="18">
        <v>71143</v>
      </c>
      <c r="CF23" s="18">
        <v>9237</v>
      </c>
      <c r="CG23" s="18">
        <v>133016</v>
      </c>
      <c r="CH23" s="18"/>
      <c r="CI23" s="18">
        <v>26908</v>
      </c>
      <c r="CJ23" s="18">
        <v>26908</v>
      </c>
      <c r="CK23" s="18">
        <v>1711</v>
      </c>
      <c r="CL23" s="18">
        <v>27378</v>
      </c>
      <c r="CM23" s="18"/>
      <c r="CN23" s="18">
        <v>15125</v>
      </c>
      <c r="CO23" s="18">
        <v>15125</v>
      </c>
      <c r="CP23" s="18">
        <v>514</v>
      </c>
      <c r="CQ23" s="18">
        <v>5140</v>
      </c>
      <c r="CR23" s="18"/>
      <c r="CS23" s="18">
        <f t="shared" si="3"/>
        <v>42033</v>
      </c>
      <c r="CT23" s="18">
        <f t="shared" si="15"/>
        <v>42033</v>
      </c>
      <c r="CU23" s="18">
        <f t="shared" si="15"/>
        <v>2225</v>
      </c>
      <c r="CV23" s="18">
        <f t="shared" si="15"/>
        <v>32518</v>
      </c>
      <c r="CW23" s="18"/>
      <c r="CX23" s="18">
        <f t="shared" si="5"/>
        <v>113176</v>
      </c>
      <c r="CY23" s="18">
        <f t="shared" si="16"/>
        <v>113176</v>
      </c>
      <c r="CZ23" s="18">
        <f t="shared" si="16"/>
        <v>11462</v>
      </c>
      <c r="DA23" s="18">
        <f t="shared" si="16"/>
        <v>165534</v>
      </c>
      <c r="DB23" s="18"/>
      <c r="DC23" s="6">
        <v>2014</v>
      </c>
      <c r="DD23" s="18">
        <v>342738</v>
      </c>
      <c r="DE23" s="18">
        <v>342657</v>
      </c>
      <c r="DF23" s="18">
        <v>190465</v>
      </c>
      <c r="DG23" s="18">
        <v>4761627</v>
      </c>
      <c r="DH23" s="18"/>
      <c r="DI23" s="18">
        <v>51444</v>
      </c>
      <c r="DJ23" s="18">
        <v>51192</v>
      </c>
      <c r="DK23" s="18">
        <v>7109</v>
      </c>
      <c r="DL23" s="18">
        <v>117296</v>
      </c>
      <c r="DM23" s="18"/>
      <c r="DN23" s="18">
        <v>8957</v>
      </c>
      <c r="DO23" s="18">
        <v>8900</v>
      </c>
      <c r="DP23" s="18">
        <v>2458</v>
      </c>
      <c r="DQ23" s="18">
        <v>55060</v>
      </c>
      <c r="DR23" s="18"/>
      <c r="DS23" s="18">
        <v>63767</v>
      </c>
      <c r="DT23" s="18">
        <v>63646</v>
      </c>
      <c r="DU23" s="18">
        <v>20311</v>
      </c>
      <c r="DV23" s="18">
        <v>365590</v>
      </c>
      <c r="DW23" s="18"/>
      <c r="DX23" s="18">
        <v>144470</v>
      </c>
      <c r="DY23" s="18">
        <v>144289</v>
      </c>
      <c r="DZ23" s="18">
        <v>26929</v>
      </c>
      <c r="EA23" s="18">
        <v>328528</v>
      </c>
      <c r="EB23" s="18"/>
      <c r="EC23" s="18">
        <v>141952</v>
      </c>
      <c r="ED23" s="18">
        <v>141693</v>
      </c>
      <c r="EE23" s="18">
        <v>16044</v>
      </c>
      <c r="EF23" s="18">
        <v>224611</v>
      </c>
      <c r="EG23" s="18"/>
      <c r="EH23" s="18">
        <v>91486</v>
      </c>
      <c r="EI23" s="18">
        <v>88816</v>
      </c>
      <c r="EJ23" s="18">
        <v>7459</v>
      </c>
      <c r="EK23" s="18">
        <v>96973</v>
      </c>
      <c r="EL23" s="18"/>
      <c r="EM23" s="18">
        <v>278109</v>
      </c>
      <c r="EN23" s="18">
        <v>277685</v>
      </c>
      <c r="EO23" s="18">
        <v>32794</v>
      </c>
      <c r="EP23" s="18">
        <v>439439</v>
      </c>
      <c r="EQ23" s="18"/>
      <c r="ER23" s="18">
        <v>703857</v>
      </c>
      <c r="ES23" s="18">
        <v>699296</v>
      </c>
      <c r="ET23" s="18">
        <v>193422</v>
      </c>
      <c r="EU23" s="18">
        <v>2611198</v>
      </c>
      <c r="EV23" s="18"/>
      <c r="EW23" s="18">
        <v>18211</v>
      </c>
      <c r="EX23" s="18">
        <v>18091</v>
      </c>
      <c r="EY23" s="18">
        <v>2452</v>
      </c>
      <c r="EZ23" s="18">
        <v>34331</v>
      </c>
      <c r="FA23" s="18"/>
      <c r="FB23" s="18">
        <v>97417</v>
      </c>
      <c r="FC23" s="18">
        <v>92255</v>
      </c>
      <c r="FD23" s="18">
        <v>11438</v>
      </c>
      <c r="FE23" s="18">
        <v>124671</v>
      </c>
      <c r="FF23" s="18"/>
      <c r="FG23" s="18">
        <v>72202</v>
      </c>
      <c r="FH23" s="18">
        <v>67902</v>
      </c>
      <c r="FI23" s="18">
        <v>11642</v>
      </c>
      <c r="FJ23" s="18">
        <v>155998</v>
      </c>
      <c r="FK23" s="18"/>
      <c r="FL23" s="18">
        <v>157648</v>
      </c>
      <c r="FM23" s="18">
        <v>156994</v>
      </c>
      <c r="FN23" s="18">
        <v>28804</v>
      </c>
      <c r="FO23" s="18">
        <v>481031</v>
      </c>
      <c r="FP23" s="18"/>
      <c r="FQ23" s="18">
        <f t="shared" si="19"/>
        <v>1122923</v>
      </c>
      <c r="FR23" s="18">
        <f t="shared" si="19"/>
        <v>1118878</v>
      </c>
      <c r="FS23" s="18">
        <f t="shared" si="19"/>
        <v>303569</v>
      </c>
      <c r="FT23" s="18">
        <f t="shared" si="19"/>
        <v>6389124</v>
      </c>
      <c r="FU23" s="18"/>
      <c r="FV23" s="18">
        <f t="shared" si="20"/>
        <v>1049335</v>
      </c>
      <c r="FW23" s="18">
        <f t="shared" si="20"/>
        <v>1034538</v>
      </c>
      <c r="FX23" s="18">
        <f t="shared" si="20"/>
        <v>247758</v>
      </c>
      <c r="FY23" s="18">
        <f t="shared" si="20"/>
        <v>3407229</v>
      </c>
      <c r="FZ23" s="18"/>
      <c r="GA23" s="18">
        <f t="shared" si="21"/>
        <v>2172258</v>
      </c>
      <c r="GB23" s="18">
        <f t="shared" si="21"/>
        <v>2153416</v>
      </c>
      <c r="GC23" s="18">
        <f t="shared" si="21"/>
        <v>551327</v>
      </c>
      <c r="GD23" s="18">
        <f t="shared" si="21"/>
        <v>9796353</v>
      </c>
      <c r="GE23" s="18"/>
      <c r="GF23" s="18">
        <v>961385</v>
      </c>
      <c r="GG23" s="18">
        <v>943435</v>
      </c>
      <c r="GH23" s="18">
        <v>112146</v>
      </c>
      <c r="GI23" s="18">
        <v>1614906</v>
      </c>
      <c r="GJ23" s="18"/>
      <c r="GK23" s="18">
        <v>1302613</v>
      </c>
      <c r="GL23" s="18">
        <v>1285439</v>
      </c>
      <c r="GM23" s="18">
        <v>46538</v>
      </c>
      <c r="GN23" s="18">
        <v>744608</v>
      </c>
      <c r="GO23" s="18"/>
      <c r="GP23" s="18">
        <v>1776866</v>
      </c>
      <c r="GQ23" s="18">
        <v>1696536</v>
      </c>
      <c r="GR23" s="18">
        <v>49234</v>
      </c>
      <c r="GS23" s="18">
        <v>492340</v>
      </c>
      <c r="GT23" s="18"/>
      <c r="GU23" s="18">
        <f t="shared" si="17"/>
        <v>3079479</v>
      </c>
      <c r="GV23" s="18">
        <f t="shared" si="22"/>
        <v>2981975</v>
      </c>
      <c r="GW23" s="18">
        <f t="shared" si="22"/>
        <v>95772</v>
      </c>
      <c r="GX23" s="18">
        <f t="shared" si="22"/>
        <v>1236948</v>
      </c>
      <c r="GY23" s="18"/>
      <c r="GZ23" s="18">
        <f t="shared" si="18"/>
        <v>4040864</v>
      </c>
      <c r="HA23" s="18">
        <f t="shared" si="23"/>
        <v>3925410</v>
      </c>
      <c r="HB23" s="18">
        <f t="shared" si="23"/>
        <v>207918</v>
      </c>
      <c r="HC23" s="18">
        <f t="shared" si="23"/>
        <v>2851854</v>
      </c>
    </row>
    <row r="24" spans="1:211" ht="12">
      <c r="A24" s="6">
        <v>2015</v>
      </c>
      <c r="B24" s="18">
        <v>37003</v>
      </c>
      <c r="C24" s="18">
        <v>37003</v>
      </c>
      <c r="D24" s="18">
        <v>19045</v>
      </c>
      <c r="E24" s="18">
        <v>476134</v>
      </c>
      <c r="F24" s="18"/>
      <c r="G24" s="18">
        <v>360</v>
      </c>
      <c r="H24" s="18">
        <v>360</v>
      </c>
      <c r="I24" s="18">
        <v>98</v>
      </c>
      <c r="J24" s="18">
        <v>1614</v>
      </c>
      <c r="K24" s="18"/>
      <c r="L24" s="18">
        <v>1601</v>
      </c>
      <c r="M24" s="18">
        <v>1601</v>
      </c>
      <c r="N24" s="18">
        <v>659</v>
      </c>
      <c r="O24" s="18">
        <v>14758</v>
      </c>
      <c r="P24" s="18"/>
      <c r="Q24" s="18">
        <v>2380</v>
      </c>
      <c r="R24" s="18">
        <v>2380</v>
      </c>
      <c r="S24" s="18">
        <v>313</v>
      </c>
      <c r="T24" s="18">
        <v>5628</v>
      </c>
      <c r="U24" s="22"/>
      <c r="V24" s="18">
        <v>7278</v>
      </c>
      <c r="W24" s="18">
        <v>7278</v>
      </c>
      <c r="X24" s="18">
        <v>1979</v>
      </c>
      <c r="Y24" s="18">
        <v>24157</v>
      </c>
      <c r="Z24" s="18"/>
      <c r="AA24" s="18">
        <v>533</v>
      </c>
      <c r="AB24" s="18">
        <v>533</v>
      </c>
      <c r="AC24" s="18">
        <v>79</v>
      </c>
      <c r="AD24" s="18">
        <v>1111</v>
      </c>
      <c r="AE24" s="18"/>
      <c r="AF24" s="18">
        <v>1075</v>
      </c>
      <c r="AG24" s="18">
        <v>1075</v>
      </c>
      <c r="AH24" s="18">
        <v>315</v>
      </c>
      <c r="AI24" s="18">
        <v>4089</v>
      </c>
      <c r="AJ24" s="18"/>
      <c r="AK24" s="18">
        <v>3052</v>
      </c>
      <c r="AL24" s="18">
        <v>3052</v>
      </c>
      <c r="AM24" s="18">
        <v>598</v>
      </c>
      <c r="AN24" s="18">
        <v>8012</v>
      </c>
      <c r="AO24" s="18"/>
      <c r="AP24" s="18">
        <v>259120</v>
      </c>
      <c r="AQ24" s="18">
        <v>259120</v>
      </c>
      <c r="AR24" s="18">
        <v>77764</v>
      </c>
      <c r="AS24" s="18">
        <v>1049804</v>
      </c>
      <c r="AT24" s="18"/>
      <c r="AU24" s="18">
        <v>52</v>
      </c>
      <c r="AV24" s="18">
        <v>52</v>
      </c>
      <c r="AW24" s="18">
        <v>13</v>
      </c>
      <c r="AX24" s="18">
        <v>181</v>
      </c>
      <c r="AY24" s="18"/>
      <c r="AZ24" s="18">
        <v>0</v>
      </c>
      <c r="BA24" s="18">
        <v>0</v>
      </c>
      <c r="BB24" s="18">
        <v>0</v>
      </c>
      <c r="BC24" s="18">
        <v>0</v>
      </c>
      <c r="BD24" s="18"/>
      <c r="BE24" s="18">
        <v>2204</v>
      </c>
      <c r="BF24" s="18">
        <v>2204</v>
      </c>
      <c r="BG24" s="18">
        <v>477</v>
      </c>
      <c r="BH24" s="18">
        <v>6391</v>
      </c>
      <c r="BI24" s="22"/>
      <c r="BJ24" s="18">
        <v>5630</v>
      </c>
      <c r="BK24" s="18">
        <v>5630</v>
      </c>
      <c r="BL24" s="18">
        <v>1367</v>
      </c>
      <c r="BM24" s="18">
        <v>22816</v>
      </c>
      <c r="BN24" s="22"/>
      <c r="BO24" s="18">
        <f t="shared" si="12"/>
        <v>53282</v>
      </c>
      <c r="BP24" s="18">
        <f t="shared" si="12"/>
        <v>53282</v>
      </c>
      <c r="BQ24" s="18">
        <f t="shared" si="12"/>
        <v>23086</v>
      </c>
      <c r="BR24" s="18">
        <f t="shared" si="12"/>
        <v>535503</v>
      </c>
      <c r="BS24" s="18"/>
      <c r="BT24" s="18">
        <f t="shared" si="13"/>
        <v>267006</v>
      </c>
      <c r="BU24" s="18">
        <f t="shared" si="13"/>
        <v>267006</v>
      </c>
      <c r="BV24" s="18">
        <f t="shared" si="13"/>
        <v>79621</v>
      </c>
      <c r="BW24" s="18">
        <f t="shared" si="13"/>
        <v>1079192</v>
      </c>
      <c r="BX24" s="18"/>
      <c r="BY24" s="18">
        <f t="shared" si="14"/>
        <v>320288</v>
      </c>
      <c r="BZ24" s="18">
        <f t="shared" si="14"/>
        <v>320288</v>
      </c>
      <c r="CA24" s="18">
        <f t="shared" si="14"/>
        <v>102707</v>
      </c>
      <c r="CB24" s="18">
        <f t="shared" si="14"/>
        <v>1614695</v>
      </c>
      <c r="CC24" s="18"/>
      <c r="CD24" s="18">
        <v>76627</v>
      </c>
      <c r="CE24" s="18">
        <v>76627</v>
      </c>
      <c r="CF24" s="18">
        <v>9261</v>
      </c>
      <c r="CG24" s="18">
        <v>133345</v>
      </c>
      <c r="CH24" s="18"/>
      <c r="CI24" s="18">
        <v>15600</v>
      </c>
      <c r="CJ24" s="18">
        <v>15600</v>
      </c>
      <c r="CK24" s="18">
        <v>479</v>
      </c>
      <c r="CL24" s="18">
        <v>4778</v>
      </c>
      <c r="CM24" s="18"/>
      <c r="CN24" s="18">
        <v>20163</v>
      </c>
      <c r="CO24" s="18">
        <v>20163</v>
      </c>
      <c r="CP24" s="18">
        <v>1197</v>
      </c>
      <c r="CQ24" s="18">
        <v>19151</v>
      </c>
      <c r="CR24" s="22"/>
      <c r="CS24" s="18">
        <f t="shared" si="3"/>
        <v>35763</v>
      </c>
      <c r="CT24" s="18">
        <f t="shared" si="15"/>
        <v>35763</v>
      </c>
      <c r="CU24" s="18">
        <f t="shared" si="15"/>
        <v>1676</v>
      </c>
      <c r="CV24" s="18">
        <f t="shared" si="15"/>
        <v>23929</v>
      </c>
      <c r="CW24" s="18"/>
      <c r="CX24" s="18">
        <f t="shared" si="5"/>
        <v>112390</v>
      </c>
      <c r="CY24" s="18">
        <f t="shared" si="16"/>
        <v>112390</v>
      </c>
      <c r="CZ24" s="18">
        <f t="shared" si="16"/>
        <v>10937</v>
      </c>
      <c r="DA24" s="18">
        <f t="shared" si="16"/>
        <v>157274</v>
      </c>
      <c r="DB24" s="18"/>
      <c r="DC24" s="6">
        <v>2015</v>
      </c>
      <c r="DD24" s="18">
        <v>342572</v>
      </c>
      <c r="DE24" s="18">
        <v>339787</v>
      </c>
      <c r="DF24" s="18">
        <v>166686</v>
      </c>
      <c r="DG24" s="18">
        <v>4167159</v>
      </c>
      <c r="DH24" s="18"/>
      <c r="DI24" s="18">
        <v>51223</v>
      </c>
      <c r="DJ24" s="18">
        <v>51045</v>
      </c>
      <c r="DK24" s="18">
        <v>7292</v>
      </c>
      <c r="DL24" s="18">
        <v>120317</v>
      </c>
      <c r="DM24" s="18"/>
      <c r="DN24" s="18">
        <v>8242</v>
      </c>
      <c r="DO24" s="18">
        <v>8230</v>
      </c>
      <c r="DP24" s="18">
        <v>2246</v>
      </c>
      <c r="DQ24" s="18">
        <v>50315</v>
      </c>
      <c r="DR24" s="18"/>
      <c r="DS24" s="18">
        <v>76753</v>
      </c>
      <c r="DT24" s="18">
        <v>76636</v>
      </c>
      <c r="DU24" s="18">
        <v>22232</v>
      </c>
      <c r="DV24" s="18">
        <v>400170</v>
      </c>
      <c r="DW24" s="18"/>
      <c r="DX24" s="18">
        <v>137925</v>
      </c>
      <c r="DY24" s="18">
        <v>137752</v>
      </c>
      <c r="DZ24" s="18">
        <v>23900</v>
      </c>
      <c r="EA24" s="18">
        <v>291586</v>
      </c>
      <c r="EB24" s="18"/>
      <c r="EC24" s="18">
        <v>125470</v>
      </c>
      <c r="ED24" s="18">
        <v>125229</v>
      </c>
      <c r="EE24" s="18">
        <v>12775</v>
      </c>
      <c r="EF24" s="18">
        <v>178848</v>
      </c>
      <c r="EG24" s="18"/>
      <c r="EH24" s="18">
        <v>65844</v>
      </c>
      <c r="EI24" s="18">
        <v>65635</v>
      </c>
      <c r="EJ24" s="18">
        <v>5505</v>
      </c>
      <c r="EK24" s="18">
        <v>71561</v>
      </c>
      <c r="EL24" s="18"/>
      <c r="EM24" s="18">
        <v>309764</v>
      </c>
      <c r="EN24" s="18">
        <v>307785</v>
      </c>
      <c r="EO24" s="18">
        <v>35692</v>
      </c>
      <c r="EP24" s="18">
        <v>478267</v>
      </c>
      <c r="EQ24" s="18"/>
      <c r="ER24" s="18">
        <v>670408</v>
      </c>
      <c r="ES24" s="18">
        <v>667325</v>
      </c>
      <c r="ET24" s="18">
        <v>172556</v>
      </c>
      <c r="EU24" s="18">
        <v>2329511</v>
      </c>
      <c r="EV24" s="18"/>
      <c r="EW24" s="18">
        <v>14587</v>
      </c>
      <c r="EX24" s="18">
        <v>14460</v>
      </c>
      <c r="EY24" s="18">
        <v>2082</v>
      </c>
      <c r="EZ24" s="18">
        <v>29145</v>
      </c>
      <c r="FA24" s="18"/>
      <c r="FB24" s="18">
        <v>95212</v>
      </c>
      <c r="FC24" s="18">
        <v>90017</v>
      </c>
      <c r="FD24" s="18">
        <v>11405</v>
      </c>
      <c r="FE24" s="18">
        <v>124316</v>
      </c>
      <c r="FF24" s="18"/>
      <c r="FG24" s="18">
        <v>76340</v>
      </c>
      <c r="FH24" s="18">
        <v>71942</v>
      </c>
      <c r="FI24" s="18">
        <v>11827</v>
      </c>
      <c r="FJ24" s="18">
        <v>158486</v>
      </c>
      <c r="FK24" s="18"/>
      <c r="FL24" s="18">
        <v>145680</v>
      </c>
      <c r="FM24" s="18">
        <v>144946</v>
      </c>
      <c r="FN24" s="18">
        <v>25635</v>
      </c>
      <c r="FO24" s="18">
        <v>428104</v>
      </c>
      <c r="FP24" s="18"/>
      <c r="FQ24" s="18">
        <f t="shared" si="19"/>
        <v>1117793</v>
      </c>
      <c r="FR24" s="18">
        <f t="shared" si="19"/>
        <v>1112099</v>
      </c>
      <c r="FS24" s="18">
        <f t="shared" si="19"/>
        <v>276328</v>
      </c>
      <c r="FT24" s="18">
        <f t="shared" si="19"/>
        <v>5758223</v>
      </c>
      <c r="FU24" s="18"/>
      <c r="FV24" s="18">
        <f t="shared" si="20"/>
        <v>1002227</v>
      </c>
      <c r="FW24" s="18">
        <f t="shared" si="20"/>
        <v>988690</v>
      </c>
      <c r="FX24" s="18">
        <f t="shared" si="20"/>
        <v>223505</v>
      </c>
      <c r="FY24" s="18">
        <f t="shared" si="20"/>
        <v>3069562</v>
      </c>
      <c r="FZ24" s="18"/>
      <c r="GA24" s="18">
        <f t="shared" si="21"/>
        <v>2120020</v>
      </c>
      <c r="GB24" s="18">
        <f t="shared" si="21"/>
        <v>2100789</v>
      </c>
      <c r="GC24" s="18">
        <f t="shared" si="21"/>
        <v>499833</v>
      </c>
      <c r="GD24" s="18">
        <f t="shared" si="21"/>
        <v>8827785</v>
      </c>
      <c r="GE24" s="18"/>
      <c r="GF24" s="18">
        <v>944128</v>
      </c>
      <c r="GG24" s="18">
        <v>923759</v>
      </c>
      <c r="GH24" s="18">
        <v>116641</v>
      </c>
      <c r="GI24" s="18">
        <v>1679631</v>
      </c>
      <c r="GJ24" s="18"/>
      <c r="GK24" s="18">
        <v>1292449</v>
      </c>
      <c r="GL24" s="18">
        <v>1273490</v>
      </c>
      <c r="GM24" s="18">
        <v>44970</v>
      </c>
      <c r="GN24" s="18">
        <v>719514</v>
      </c>
      <c r="GO24" s="18"/>
      <c r="GP24" s="18">
        <v>1660609</v>
      </c>
      <c r="GQ24" s="18">
        <v>1582779</v>
      </c>
      <c r="GR24" s="18">
        <v>47970</v>
      </c>
      <c r="GS24" s="18">
        <v>479701</v>
      </c>
      <c r="GT24" s="18"/>
      <c r="GU24" s="18">
        <f t="shared" si="17"/>
        <v>2953058</v>
      </c>
      <c r="GV24" s="18">
        <f t="shared" si="22"/>
        <v>2856269</v>
      </c>
      <c r="GW24" s="18">
        <f t="shared" si="22"/>
        <v>92940</v>
      </c>
      <c r="GX24" s="18">
        <f t="shared" si="22"/>
        <v>1199215</v>
      </c>
      <c r="GY24" s="18"/>
      <c r="GZ24" s="18">
        <f t="shared" si="18"/>
        <v>3897186</v>
      </c>
      <c r="HA24" s="18">
        <f t="shared" si="23"/>
        <v>3780028</v>
      </c>
      <c r="HB24" s="18">
        <f t="shared" si="23"/>
        <v>209581</v>
      </c>
      <c r="HC24" s="18">
        <f t="shared" si="23"/>
        <v>2878846</v>
      </c>
    </row>
    <row r="25" spans="1:211" ht="12">
      <c r="A25" s="6">
        <v>2016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>
        <f aca="true" t="shared" si="24" ref="BO25:BR26">B25+G25+L25+Q25+V25+AA25+AF25+AK25</f>
        <v>0</v>
      </c>
      <c r="BP25" s="18">
        <f t="shared" si="24"/>
        <v>0</v>
      </c>
      <c r="BQ25" s="18">
        <f t="shared" si="24"/>
        <v>0</v>
      </c>
      <c r="BR25" s="18">
        <f t="shared" si="24"/>
        <v>0</v>
      </c>
      <c r="BS25" s="18"/>
      <c r="BT25" s="18">
        <f aca="true" t="shared" si="25" ref="BT25:BW26">AP25+AU25+AZ25+BE25+BJ25</f>
        <v>0</v>
      </c>
      <c r="BU25" s="18">
        <f t="shared" si="25"/>
        <v>0</v>
      </c>
      <c r="BV25" s="18">
        <f t="shared" si="25"/>
        <v>0</v>
      </c>
      <c r="BW25" s="18">
        <f t="shared" si="25"/>
        <v>0</v>
      </c>
      <c r="BX25" s="18"/>
      <c r="BY25" s="18">
        <f aca="true" t="shared" si="26" ref="BY25:CB26">B25+G25+L25+Q25+V25+AA25+AF25+AK25+AP25+AU25+AZ25+BE25+BJ25</f>
        <v>0</v>
      </c>
      <c r="BZ25" s="18">
        <f t="shared" si="26"/>
        <v>0</v>
      </c>
      <c r="CA25" s="18">
        <f t="shared" si="26"/>
        <v>0</v>
      </c>
      <c r="CB25" s="18">
        <f t="shared" si="26"/>
        <v>0</v>
      </c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>
        <f aca="true" t="shared" si="27" ref="CS25:CV26">CI25+CN25</f>
        <v>0</v>
      </c>
      <c r="CT25" s="18">
        <f t="shared" si="27"/>
        <v>0</v>
      </c>
      <c r="CU25" s="18">
        <f t="shared" si="27"/>
        <v>0</v>
      </c>
      <c r="CV25" s="18">
        <f t="shared" si="27"/>
        <v>0</v>
      </c>
      <c r="CW25" s="18"/>
      <c r="CX25" s="18">
        <f aca="true" t="shared" si="28" ref="CX25:DA26">CD25+CI25+CN25</f>
        <v>0</v>
      </c>
      <c r="CY25" s="18">
        <f t="shared" si="28"/>
        <v>0</v>
      </c>
      <c r="CZ25" s="18">
        <f t="shared" si="28"/>
        <v>0</v>
      </c>
      <c r="DA25" s="18">
        <f t="shared" si="28"/>
        <v>0</v>
      </c>
      <c r="DB25" s="18"/>
      <c r="DC25" s="6">
        <v>2015</v>
      </c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>
        <f aca="true" t="shared" si="29" ref="FQ25:FT26">DD25+DI25+DN25+DS25+DX25+EC25+EH25+EM25</f>
        <v>0</v>
      </c>
      <c r="FR25" s="18">
        <f t="shared" si="29"/>
        <v>0</v>
      </c>
      <c r="FS25" s="18">
        <f t="shared" si="29"/>
        <v>0</v>
      </c>
      <c r="FT25" s="18">
        <f t="shared" si="29"/>
        <v>0</v>
      </c>
      <c r="FU25" s="18"/>
      <c r="FV25" s="18">
        <f aca="true" t="shared" si="30" ref="FV25:FY26">ER25+EW25+FB25+FG25+FL25</f>
        <v>0</v>
      </c>
      <c r="FW25" s="18">
        <f t="shared" si="30"/>
        <v>0</v>
      </c>
      <c r="FX25" s="18">
        <f t="shared" si="30"/>
        <v>0</v>
      </c>
      <c r="FY25" s="18">
        <f t="shared" si="30"/>
        <v>0</v>
      </c>
      <c r="FZ25" s="18"/>
      <c r="GA25" s="18">
        <f aca="true" t="shared" si="31" ref="GA25:GD26">DD25+DI25+DN25+DS25+DX25+EC25+EH25+EM25+ER25+EW25+FB25+FG25+FL25</f>
        <v>0</v>
      </c>
      <c r="GB25" s="18">
        <f t="shared" si="31"/>
        <v>0</v>
      </c>
      <c r="GC25" s="18">
        <f t="shared" si="31"/>
        <v>0</v>
      </c>
      <c r="GD25" s="18">
        <f t="shared" si="31"/>
        <v>0</v>
      </c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>
        <f t="shared" si="17"/>
        <v>0</v>
      </c>
      <c r="GV25" s="18">
        <f aca="true" t="shared" si="32" ref="GV25:GX26">GL25+GQ25</f>
        <v>0</v>
      </c>
      <c r="GW25" s="18">
        <f t="shared" si="32"/>
        <v>0</v>
      </c>
      <c r="GX25" s="18">
        <f t="shared" si="32"/>
        <v>0</v>
      </c>
      <c r="GY25" s="18"/>
      <c r="GZ25" s="18">
        <f t="shared" si="18"/>
        <v>0</v>
      </c>
      <c r="HA25" s="18">
        <f aca="true" t="shared" si="33" ref="HA25:HC26">GG25+GL25+GQ25</f>
        <v>0</v>
      </c>
      <c r="HB25" s="18">
        <f t="shared" si="33"/>
        <v>0</v>
      </c>
      <c r="HC25" s="18">
        <f t="shared" si="33"/>
        <v>0</v>
      </c>
    </row>
    <row r="26" spans="1:211" ht="12">
      <c r="A26" s="6">
        <v>2017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>
        <f t="shared" si="24"/>
        <v>0</v>
      </c>
      <c r="BP26" s="18">
        <f t="shared" si="24"/>
        <v>0</v>
      </c>
      <c r="BQ26" s="18">
        <f t="shared" si="24"/>
        <v>0</v>
      </c>
      <c r="BR26" s="18">
        <f t="shared" si="24"/>
        <v>0</v>
      </c>
      <c r="BS26" s="18"/>
      <c r="BT26" s="18">
        <f t="shared" si="25"/>
        <v>0</v>
      </c>
      <c r="BU26" s="18">
        <f t="shared" si="25"/>
        <v>0</v>
      </c>
      <c r="BV26" s="18">
        <f t="shared" si="25"/>
        <v>0</v>
      </c>
      <c r="BW26" s="18">
        <f t="shared" si="25"/>
        <v>0</v>
      </c>
      <c r="BX26" s="18"/>
      <c r="BY26" s="18">
        <f t="shared" si="26"/>
        <v>0</v>
      </c>
      <c r="BZ26" s="18">
        <f t="shared" si="26"/>
        <v>0</v>
      </c>
      <c r="CA26" s="18">
        <f t="shared" si="26"/>
        <v>0</v>
      </c>
      <c r="CB26" s="18">
        <f t="shared" si="26"/>
        <v>0</v>
      </c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>
        <f t="shared" si="27"/>
        <v>0</v>
      </c>
      <c r="CT26" s="18">
        <f t="shared" si="27"/>
        <v>0</v>
      </c>
      <c r="CU26" s="18">
        <f t="shared" si="27"/>
        <v>0</v>
      </c>
      <c r="CV26" s="18">
        <f t="shared" si="27"/>
        <v>0</v>
      </c>
      <c r="CW26" s="18"/>
      <c r="CX26" s="18">
        <f t="shared" si="28"/>
        <v>0</v>
      </c>
      <c r="CY26" s="18">
        <f t="shared" si="28"/>
        <v>0</v>
      </c>
      <c r="CZ26" s="18">
        <f t="shared" si="28"/>
        <v>0</v>
      </c>
      <c r="DA26" s="18">
        <f t="shared" si="28"/>
        <v>0</v>
      </c>
      <c r="DB26" s="18"/>
      <c r="DC26" s="6">
        <v>2016</v>
      </c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>
        <f t="shared" si="29"/>
        <v>0</v>
      </c>
      <c r="FR26" s="18">
        <f t="shared" si="29"/>
        <v>0</v>
      </c>
      <c r="FS26" s="18">
        <f t="shared" si="29"/>
        <v>0</v>
      </c>
      <c r="FT26" s="18">
        <f t="shared" si="29"/>
        <v>0</v>
      </c>
      <c r="FU26" s="18"/>
      <c r="FV26" s="18">
        <f t="shared" si="30"/>
        <v>0</v>
      </c>
      <c r="FW26" s="18">
        <f t="shared" si="30"/>
        <v>0</v>
      </c>
      <c r="FX26" s="18">
        <f t="shared" si="30"/>
        <v>0</v>
      </c>
      <c r="FY26" s="18">
        <f t="shared" si="30"/>
        <v>0</v>
      </c>
      <c r="FZ26" s="18"/>
      <c r="GA26" s="18">
        <f t="shared" si="31"/>
        <v>0</v>
      </c>
      <c r="GB26" s="18">
        <f t="shared" si="31"/>
        <v>0</v>
      </c>
      <c r="GC26" s="18">
        <f t="shared" si="31"/>
        <v>0</v>
      </c>
      <c r="GD26" s="18">
        <f t="shared" si="31"/>
        <v>0</v>
      </c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>
        <f>GK26+GP26</f>
        <v>0</v>
      </c>
      <c r="GV26" s="18">
        <f t="shared" si="32"/>
        <v>0</v>
      </c>
      <c r="GW26" s="18">
        <f t="shared" si="32"/>
        <v>0</v>
      </c>
      <c r="GX26" s="18">
        <f t="shared" si="32"/>
        <v>0</v>
      </c>
      <c r="GY26" s="18"/>
      <c r="GZ26" s="18">
        <f>GF26+GK26+GP26</f>
        <v>0</v>
      </c>
      <c r="HA26" s="18">
        <f t="shared" si="33"/>
        <v>0</v>
      </c>
      <c r="HB26" s="18">
        <f t="shared" si="33"/>
        <v>0</v>
      </c>
      <c r="HC26" s="18">
        <f t="shared" si="33"/>
        <v>0</v>
      </c>
    </row>
    <row r="27" spans="1:211" ht="12.7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</row>
    <row r="28" spans="1:107" ht="12">
      <c r="A28" s="1" t="s">
        <v>24</v>
      </c>
      <c r="DC28" s="1" t="s">
        <v>24</v>
      </c>
    </row>
    <row r="29" spans="1:107" ht="12">
      <c r="A29" s="1" t="s">
        <v>25</v>
      </c>
      <c r="DC29" s="1" t="s">
        <v>25</v>
      </c>
    </row>
    <row r="30" spans="1:107" ht="12">
      <c r="A30" s="20" t="s">
        <v>47</v>
      </c>
      <c r="DC30" s="20" t="s">
        <v>47</v>
      </c>
    </row>
    <row r="31" spans="1:107" ht="12">
      <c r="A31" s="20" t="s">
        <v>48</v>
      </c>
      <c r="DC31" s="20" t="s">
        <v>48</v>
      </c>
    </row>
    <row r="32" spans="1:107" ht="12">
      <c r="A32" s="20" t="s">
        <v>60</v>
      </c>
      <c r="DC32" s="20" t="str">
        <f>A32</f>
        <v>(d) Definisce il valore energetico dei vari alimenti; è pari al valore nutritivo di un Kg. di orzo e produce 2,200 Kcal. </v>
      </c>
    </row>
    <row r="34" spans="1:107" ht="12">
      <c r="A34" s="3" t="s">
        <v>63</v>
      </c>
      <c r="DC34" s="3" t="s">
        <v>26</v>
      </c>
    </row>
    <row r="37" ht="12">
      <c r="B37" s="19"/>
    </row>
    <row r="38" ht="12">
      <c r="B38" s="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cp:lastPrinted>2009-09-14T13:32:44Z</cp:lastPrinted>
  <dcterms:created xsi:type="dcterms:W3CDTF">2006-04-10T12:34:23Z</dcterms:created>
  <dcterms:modified xsi:type="dcterms:W3CDTF">2017-01-11T10:09:27Z</dcterms:modified>
  <cp:category/>
  <cp:version/>
  <cp:contentType/>
  <cp:contentStatus/>
</cp:coreProperties>
</file>