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ellazioni" sheetId="1" r:id="rId1"/>
  </sheets>
  <definedNames>
    <definedName name="_Fill" hidden="1">'macellazioni'!$A$14:$A$34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<sst xmlns="http://schemas.openxmlformats.org/spreadsheetml/2006/main" count="2095" uniqueCount="49">
  <si>
    <t>EMILIA-ROMAGNA E ITALIA.</t>
  </si>
  <si>
    <t>Peso espresso in quintali.</t>
  </si>
  <si>
    <t>MACELLAZIONE PER SPECIE DI BESTIAME.</t>
  </si>
  <si>
    <t>-</t>
  </si>
  <si>
    <t>INCIDENZA PERCENTUALE EMILIA-ROMAGNA SU ITALIA.</t>
  </si>
  <si>
    <t>EMILIA-ROMAGNA</t>
  </si>
  <si>
    <t>ITALIA</t>
  </si>
  <si>
    <t>Bovini e bufalini</t>
  </si>
  <si>
    <t>Suini</t>
  </si>
  <si>
    <t>Ovi-caprini</t>
  </si>
  <si>
    <t>Equini</t>
  </si>
  <si>
    <t>Peso</t>
  </si>
  <si>
    <t>Peso vivo</t>
  </si>
  <si>
    <t>Resa</t>
  </si>
  <si>
    <t>Anni</t>
  </si>
  <si>
    <t>Capi</t>
  </si>
  <si>
    <t>vivo</t>
  </si>
  <si>
    <t xml:space="preserve">medio </t>
  </si>
  <si>
    <t>morto</t>
  </si>
  <si>
    <t>media %</t>
  </si>
  <si>
    <t>(a) La resa media è data dall'incidenza percentuale del peso morto su quello vivo.</t>
  </si>
  <si>
    <t>Il peso vivo medio è dato dal rapporto fra il peso vivo complessivo e il numero dei capi macellati.</t>
  </si>
  <si>
    <t xml:space="preserve">Peso morto: per i bovini e per gli equini è dato dal peso della carcassa scuoiata, con i reni e il loro grasso, ma priva della testa, dei visceri toracici e addominali (polmoni, cuore, esofago, stomaco, milza, fiele, fegato, grasso del </t>
  </si>
  <si>
    <t xml:space="preserve">ventre e dell'intestino, ecc.), dei piedi e della coda, detratto altresì il "calo di raffreddamento"; per i suini, gli ovini ed i caprini il peso morto comprende anche la testa ed i piedi detratti sempre i visceri ed il </t>
  </si>
  <si>
    <t>il "calo di raffreddamento".</t>
  </si>
  <si>
    <t>Peso vivo: il peso dell'animale prima della macellazione.</t>
  </si>
  <si>
    <t xml:space="preserve">FILE: MACELLAZ.XLS </t>
  </si>
  <si>
    <t>Polli e galline</t>
  </si>
  <si>
    <t>Tacchini</t>
  </si>
  <si>
    <t>....</t>
  </si>
  <si>
    <t>(....) Dato non disponibile.</t>
  </si>
  <si>
    <t>Faraone</t>
  </si>
  <si>
    <t>Anatre</t>
  </si>
  <si>
    <t>Oche</t>
  </si>
  <si>
    <t>Totale avicoli</t>
  </si>
  <si>
    <t>Conigli</t>
  </si>
  <si>
    <t>Selvaggina</t>
  </si>
  <si>
    <t>Fonte: Istat (Annuari di Statistiche dell'Agricoltura e "Dati annuali sulla macellazione" on line).</t>
  </si>
  <si>
    <t>vivo in kg</t>
  </si>
  <si>
    <t>medio in kg</t>
  </si>
  <si>
    <t>morto in kg</t>
  </si>
  <si>
    <t>vivo in q.li</t>
  </si>
  <si>
    <t>morto in q.li</t>
  </si>
  <si>
    <t>medio in q.li</t>
  </si>
  <si>
    <t>….</t>
  </si>
  <si>
    <t>(b) Dal 2011 è cessata la rilevazione a livello regionale delle carni rosse in quanto si è passati nel 2011 a una rilevazione campionaria rispetto alla precedente censuaria. Nell'analisi dei dati nazionali si tenga conto di questo passaggio.</t>
  </si>
  <si>
    <t>MACELLAZIONE PER SPECIE DI BESTIAME. (a)(b)(c)</t>
  </si>
  <si>
    <t>'(c) Le differenze che si riscontrano tra il 2010 e il 2014 relative alle carni "rosse" sono imputabili a una revisione del vecchio sistema di controllo e correzione che, precedentemente, includeva anche una stima del "sommerso".</t>
  </si>
  <si>
    <t>PERIODO: 1986 - 2015.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</si>
</sst>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_)"/>
    <numFmt numFmtId="166" formatCode="0.0_)"/>
    <numFmt numFmtId="167" formatCode="_(* #,##0_);_(* \(#,##0\);_(* &quot;-&quot;_);_(@_)"/>
    <numFmt numFmtId="168" formatCode="#,##0_ ;\-#,##0\ 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Courier"/>
      <family val="3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Courier"/>
      <family val="3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fill"/>
      <protection/>
    </xf>
    <xf numFmtId="166" fontId="3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 quotePrefix="1">
      <alignment horizontal="center"/>
      <protection locked="0"/>
    </xf>
    <xf numFmtId="0" fontId="6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57"/>
  <sheetViews>
    <sheetView tabSelected="1" zoomScalePageLayoutView="0" workbookViewId="0" topLeftCell="A1">
      <pane xSplit="1" ySplit="13" topLeftCell="B1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4" sqref="B44"/>
    </sheetView>
  </sheetViews>
  <sheetFormatPr defaultColWidth="9.625" defaultRowHeight="12.75"/>
  <cols>
    <col min="1" max="1" width="5.625" style="2" customWidth="1"/>
    <col min="2" max="3" width="11.625" style="2" customWidth="1"/>
    <col min="4" max="4" width="10.625" style="2" customWidth="1"/>
    <col min="5" max="5" width="11.625" style="2" customWidth="1"/>
    <col min="6" max="6" width="9.625" style="2" customWidth="1"/>
    <col min="7" max="7" width="0.875" style="2" customWidth="1"/>
    <col min="8" max="9" width="11.625" style="2" customWidth="1"/>
    <col min="10" max="10" width="10.625" style="2" customWidth="1"/>
    <col min="11" max="11" width="11.625" style="2" customWidth="1"/>
    <col min="12" max="12" width="9.625" style="2" customWidth="1"/>
    <col min="13" max="13" width="0.875" style="2" customWidth="1"/>
    <col min="14" max="15" width="11.625" style="2" customWidth="1"/>
    <col min="16" max="16" width="10.625" style="2" customWidth="1"/>
    <col min="17" max="17" width="11.625" style="2" customWidth="1"/>
    <col min="18" max="18" width="9.625" style="2" customWidth="1"/>
    <col min="19" max="19" width="0.875" style="2" customWidth="1"/>
    <col min="20" max="21" width="11.625" style="2" customWidth="1"/>
    <col min="22" max="22" width="10.625" style="2" customWidth="1"/>
    <col min="23" max="23" width="11.625" style="2" customWidth="1"/>
    <col min="24" max="24" width="9.625" style="2" customWidth="1"/>
    <col min="25" max="25" width="0.875" style="2" customWidth="1"/>
    <col min="26" max="27" width="13.00390625" style="2" bestFit="1" customWidth="1"/>
    <col min="28" max="28" width="9.625" style="2" customWidth="1"/>
    <col min="29" max="29" width="13.00390625" style="2" bestFit="1" customWidth="1"/>
    <col min="30" max="30" width="9.625" style="2" customWidth="1"/>
    <col min="31" max="31" width="0.875" style="2" customWidth="1"/>
    <col min="32" max="32" width="11.875" style="2" bestFit="1" customWidth="1"/>
    <col min="33" max="33" width="13.00390625" style="2" bestFit="1" customWidth="1"/>
    <col min="34" max="34" width="9.625" style="2" customWidth="1"/>
    <col min="35" max="35" width="13.00390625" style="2" bestFit="1" customWidth="1"/>
    <col min="36" max="36" width="9.625" style="2" customWidth="1"/>
    <col min="37" max="37" width="0.875" style="2" customWidth="1"/>
    <col min="38" max="42" width="9.625" style="2" customWidth="1"/>
    <col min="43" max="43" width="0.875" style="2" customWidth="1"/>
    <col min="44" max="48" width="9.625" style="2" customWidth="1"/>
    <col min="49" max="49" width="0.875" style="2" customWidth="1"/>
    <col min="50" max="54" width="9.625" style="2" customWidth="1"/>
    <col min="55" max="55" width="0.875" style="2" customWidth="1"/>
    <col min="56" max="60" width="9.625" style="2" customWidth="1"/>
    <col min="61" max="61" width="0.875" style="2" customWidth="1"/>
    <col min="62" max="66" width="9.625" style="2" customWidth="1"/>
    <col min="67" max="67" width="0.875" style="2" customWidth="1"/>
    <col min="68" max="72" width="9.625" style="2" customWidth="1"/>
    <col min="73" max="73" width="0.875" style="2" customWidth="1"/>
    <col min="74" max="75" width="11.625" style="2" customWidth="1"/>
    <col min="76" max="76" width="10.625" style="2" customWidth="1"/>
    <col min="77" max="77" width="11.625" style="2" customWidth="1"/>
    <col min="78" max="78" width="9.625" style="2" customWidth="1"/>
    <col min="79" max="79" width="0.875" style="2" customWidth="1"/>
    <col min="80" max="81" width="11.625" style="2" customWidth="1"/>
    <col min="82" max="82" width="10.625" style="2" customWidth="1"/>
    <col min="83" max="83" width="11.625" style="2" customWidth="1"/>
    <col min="84" max="84" width="9.625" style="2" customWidth="1"/>
    <col min="85" max="85" width="0.875" style="2" customWidth="1"/>
    <col min="86" max="88" width="10.625" style="2" customWidth="1"/>
    <col min="89" max="90" width="9.625" style="2" customWidth="1"/>
    <col min="91" max="91" width="0.875" style="2" customWidth="1"/>
    <col min="92" max="95" width="10.625" style="2" customWidth="1"/>
    <col min="96" max="96" width="9.625" style="2" customWidth="1"/>
    <col min="97" max="97" width="0.875" style="2" customWidth="1"/>
    <col min="98" max="98" width="13.00390625" style="2" bestFit="1" customWidth="1"/>
    <col min="99" max="99" width="15.00390625" style="2" bestFit="1" customWidth="1"/>
    <col min="100" max="100" width="9.625" style="2" customWidth="1"/>
    <col min="101" max="101" width="13.00390625" style="2" bestFit="1" customWidth="1"/>
    <col min="102" max="102" width="9.625" style="2" customWidth="1"/>
    <col min="103" max="103" width="0.875" style="2" customWidth="1"/>
    <col min="104" max="104" width="11.875" style="2" bestFit="1" customWidth="1"/>
    <col min="105" max="105" width="13.00390625" style="2" bestFit="1" customWidth="1"/>
    <col min="106" max="106" width="9.625" style="2" customWidth="1"/>
    <col min="107" max="107" width="13.00390625" style="2" bestFit="1" customWidth="1"/>
    <col min="108" max="108" width="9.625" style="2" customWidth="1"/>
    <col min="109" max="109" width="0.875" style="2" customWidth="1"/>
    <col min="110" max="114" width="9.625" style="2" customWidth="1"/>
    <col min="115" max="115" width="0.875" style="2" customWidth="1"/>
    <col min="116" max="120" width="9.625" style="2" customWidth="1"/>
    <col min="121" max="121" width="0.875" style="2" customWidth="1"/>
    <col min="122" max="126" width="9.625" style="2" customWidth="1"/>
    <col min="127" max="127" width="0.875" style="2" customWidth="1"/>
    <col min="128" max="128" width="9.625" style="2" customWidth="1"/>
    <col min="129" max="129" width="10.875" style="2" customWidth="1"/>
    <col min="130" max="130" width="9.625" style="2" customWidth="1"/>
    <col min="131" max="131" width="10.875" style="2" customWidth="1"/>
    <col min="132" max="132" width="9.625" style="2" customWidth="1"/>
    <col min="133" max="133" width="0.875" style="2" customWidth="1"/>
    <col min="134" max="138" width="9.625" style="2" customWidth="1"/>
    <col min="139" max="139" width="0.875" style="2" customWidth="1"/>
    <col min="140" max="149" width="9.625" style="2" customWidth="1"/>
    <col min="150" max="150" width="0.875" style="2" customWidth="1"/>
    <col min="151" max="153" width="9.625" style="2" customWidth="1"/>
    <col min="154" max="154" width="0.875" style="2" customWidth="1"/>
    <col min="155" max="157" width="9.625" style="2" customWidth="1"/>
    <col min="158" max="158" width="0.875" style="2" customWidth="1"/>
    <col min="159" max="161" width="9.625" style="2" customWidth="1"/>
    <col min="162" max="162" width="0.875" style="2" customWidth="1"/>
    <col min="163" max="165" width="9.625" style="2" customWidth="1"/>
    <col min="166" max="166" width="0.875" style="2" customWidth="1"/>
    <col min="167" max="169" width="9.625" style="2" customWidth="1"/>
    <col min="170" max="170" width="0.875" style="2" customWidth="1"/>
    <col min="171" max="173" width="9.625" style="2" customWidth="1"/>
    <col min="174" max="174" width="0.875" style="2" customWidth="1"/>
    <col min="175" max="177" width="9.625" style="2" customWidth="1"/>
    <col min="178" max="178" width="0.875" style="2" customWidth="1"/>
    <col min="179" max="181" width="9.625" style="2" customWidth="1"/>
    <col min="182" max="182" width="0.875" style="2" customWidth="1"/>
    <col min="183" max="185" width="9.625" style="2" customWidth="1"/>
    <col min="186" max="186" width="0.875" style="2" customWidth="1"/>
    <col min="187" max="189" width="9.625" style="2" customWidth="1"/>
    <col min="190" max="190" width="0.875" style="2" customWidth="1"/>
    <col min="191" max="16384" width="9.625" style="2" customWidth="1"/>
  </cols>
  <sheetData>
    <row r="1" ht="12">
      <c r="A1" s="1" t="s">
        <v>46</v>
      </c>
    </row>
    <row r="2" ht="12">
      <c r="A2" s="1" t="s">
        <v>0</v>
      </c>
    </row>
    <row r="3" ht="12">
      <c r="A3" s="3" t="s">
        <v>48</v>
      </c>
    </row>
    <row r="4" ht="12">
      <c r="A4" s="1" t="s">
        <v>1</v>
      </c>
    </row>
    <row r="5" spans="1:146" ht="12.75" thickBot="1">
      <c r="A5" s="1" t="s">
        <v>26</v>
      </c>
      <c r="EP5" s="1" t="s">
        <v>2</v>
      </c>
    </row>
    <row r="6" spans="1:146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P6" s="1" t="s">
        <v>4</v>
      </c>
    </row>
    <row r="7" spans="2:146" ht="12.75" thickBot="1">
      <c r="B7" s="14" t="s">
        <v>5</v>
      </c>
      <c r="BS7" s="14" t="s">
        <v>5</v>
      </c>
      <c r="BV7" s="14" t="s">
        <v>6</v>
      </c>
      <c r="CR7" s="1"/>
      <c r="CS7" s="1"/>
      <c r="DC7" s="1"/>
      <c r="DD7" s="2" t="s">
        <v>6</v>
      </c>
      <c r="EM7" s="14"/>
      <c r="EN7" s="19" t="s">
        <v>6</v>
      </c>
      <c r="EP7" s="5" t="str">
        <f>A3</f>
        <v>PERIODO: 1986 - 2015.</v>
      </c>
    </row>
    <row r="8" spans="2:193" ht="12.75" thickTop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</row>
    <row r="9" spans="2:191" ht="12">
      <c r="B9" s="1" t="s">
        <v>7</v>
      </c>
      <c r="H9" s="1" t="s">
        <v>8</v>
      </c>
      <c r="N9" s="1" t="s">
        <v>9</v>
      </c>
      <c r="T9" s="1" t="s">
        <v>10</v>
      </c>
      <c r="Z9" s="1" t="s">
        <v>27</v>
      </c>
      <c r="AF9" s="1" t="s">
        <v>28</v>
      </c>
      <c r="AL9" s="1" t="s">
        <v>31</v>
      </c>
      <c r="AR9" s="1" t="s">
        <v>32</v>
      </c>
      <c r="AX9" s="1" t="s">
        <v>33</v>
      </c>
      <c r="BD9" s="1" t="s">
        <v>34</v>
      </c>
      <c r="BJ9" s="1" t="s">
        <v>36</v>
      </c>
      <c r="BP9" s="1" t="s">
        <v>35</v>
      </c>
      <c r="BV9" s="1" t="s">
        <v>7</v>
      </c>
      <c r="CB9" s="1" t="s">
        <v>8</v>
      </c>
      <c r="CH9" s="1" t="s">
        <v>9</v>
      </c>
      <c r="CN9" s="1" t="s">
        <v>10</v>
      </c>
      <c r="CT9" s="1" t="s">
        <v>27</v>
      </c>
      <c r="CZ9" s="1" t="s">
        <v>28</v>
      </c>
      <c r="DF9" s="1" t="s">
        <v>31</v>
      </c>
      <c r="DL9" s="1" t="s">
        <v>32</v>
      </c>
      <c r="DR9" s="1" t="s">
        <v>33</v>
      </c>
      <c r="DX9" s="1" t="s">
        <v>34</v>
      </c>
      <c r="ED9" s="1" t="s">
        <v>36</v>
      </c>
      <c r="EJ9" s="1" t="s">
        <v>35</v>
      </c>
      <c r="EQ9" s="1" t="s">
        <v>7</v>
      </c>
      <c r="EU9" s="1" t="s">
        <v>8</v>
      </c>
      <c r="EY9" s="1" t="s">
        <v>9</v>
      </c>
      <c r="FC9" s="1" t="s">
        <v>10</v>
      </c>
      <c r="FG9" s="1" t="s">
        <v>27</v>
      </c>
      <c r="FK9" s="1" t="s">
        <v>28</v>
      </c>
      <c r="FO9" s="1" t="s">
        <v>31</v>
      </c>
      <c r="FS9" s="1" t="s">
        <v>32</v>
      </c>
      <c r="FW9" s="1" t="s">
        <v>33</v>
      </c>
      <c r="GA9" s="1" t="s">
        <v>34</v>
      </c>
      <c r="GE9" s="1" t="s">
        <v>36</v>
      </c>
      <c r="GI9" s="1" t="s">
        <v>35</v>
      </c>
    </row>
    <row r="10" spans="2:193" ht="12">
      <c r="B10" s="15"/>
      <c r="C10" s="15"/>
      <c r="D10" s="15"/>
      <c r="E10" s="15"/>
      <c r="F10" s="16"/>
      <c r="G10" s="1"/>
      <c r="H10" s="15"/>
      <c r="I10" s="15"/>
      <c r="J10" s="15"/>
      <c r="K10" s="15"/>
      <c r="L10" s="16"/>
      <c r="M10" s="1"/>
      <c r="N10" s="15"/>
      <c r="O10" s="15"/>
      <c r="P10" s="15"/>
      <c r="Q10" s="15"/>
      <c r="R10" s="16"/>
      <c r="S10" s="1"/>
      <c r="T10" s="15"/>
      <c r="U10" s="15"/>
      <c r="V10" s="15"/>
      <c r="W10" s="15"/>
      <c r="X10" s="16"/>
      <c r="Y10" s="1"/>
      <c r="Z10" s="15"/>
      <c r="AA10" s="15"/>
      <c r="AB10" s="15"/>
      <c r="AC10" s="15"/>
      <c r="AD10" s="16"/>
      <c r="AE10" s="1"/>
      <c r="AF10" s="15"/>
      <c r="AG10" s="15"/>
      <c r="AH10" s="15"/>
      <c r="AI10" s="15"/>
      <c r="AJ10" s="16"/>
      <c r="AK10" s="16"/>
      <c r="AL10" s="15"/>
      <c r="AM10" s="15"/>
      <c r="AN10" s="15"/>
      <c r="AO10" s="15"/>
      <c r="AP10" s="16"/>
      <c r="AQ10" s="17"/>
      <c r="AR10" s="15"/>
      <c r="AS10" s="15"/>
      <c r="AT10" s="15"/>
      <c r="AU10" s="15"/>
      <c r="AV10" s="16"/>
      <c r="AW10" s="17"/>
      <c r="AX10" s="15"/>
      <c r="AY10" s="15"/>
      <c r="AZ10" s="15"/>
      <c r="BA10" s="15"/>
      <c r="BB10" s="16"/>
      <c r="BC10" s="17"/>
      <c r="BD10" s="15"/>
      <c r="BE10" s="15"/>
      <c r="BF10" s="15"/>
      <c r="BG10" s="15"/>
      <c r="BH10" s="16"/>
      <c r="BI10" s="17"/>
      <c r="BJ10" s="15"/>
      <c r="BK10" s="15"/>
      <c r="BL10" s="15"/>
      <c r="BM10" s="15"/>
      <c r="BN10" s="16"/>
      <c r="BO10" s="17"/>
      <c r="BP10" s="15"/>
      <c r="BQ10" s="15"/>
      <c r="BR10" s="15"/>
      <c r="BS10" s="15"/>
      <c r="BT10" s="16"/>
      <c r="BU10" s="1"/>
      <c r="BV10" s="15"/>
      <c r="BW10" s="15"/>
      <c r="BX10" s="15"/>
      <c r="BY10" s="15"/>
      <c r="BZ10" s="16"/>
      <c r="CA10" s="1"/>
      <c r="CB10" s="15"/>
      <c r="CC10" s="15"/>
      <c r="CD10" s="15"/>
      <c r="CE10" s="15"/>
      <c r="CF10" s="16"/>
      <c r="CG10" s="1"/>
      <c r="CH10" s="15"/>
      <c r="CI10" s="15"/>
      <c r="CJ10" s="15"/>
      <c r="CK10" s="15"/>
      <c r="CL10" s="16"/>
      <c r="CM10" s="1"/>
      <c r="CN10" s="15"/>
      <c r="CO10" s="15"/>
      <c r="CP10" s="15"/>
      <c r="CQ10" s="15"/>
      <c r="CR10" s="16"/>
      <c r="CS10" s="1"/>
      <c r="CT10" s="15"/>
      <c r="CU10" s="15"/>
      <c r="CV10" s="15"/>
      <c r="CW10" s="15"/>
      <c r="CX10" s="16"/>
      <c r="CY10" s="1"/>
      <c r="CZ10" s="15"/>
      <c r="DA10" s="15"/>
      <c r="DB10" s="15"/>
      <c r="DC10" s="15"/>
      <c r="DD10" s="16"/>
      <c r="DE10" s="16"/>
      <c r="DF10" s="15"/>
      <c r="DG10" s="15"/>
      <c r="DH10" s="15"/>
      <c r="DI10" s="15"/>
      <c r="DJ10" s="16"/>
      <c r="DK10" s="17"/>
      <c r="DL10" s="15"/>
      <c r="DM10" s="15"/>
      <c r="DN10" s="15"/>
      <c r="DO10" s="15"/>
      <c r="DP10" s="16"/>
      <c r="DQ10" s="17"/>
      <c r="DR10" s="15"/>
      <c r="DS10" s="15"/>
      <c r="DT10" s="15"/>
      <c r="DU10" s="15"/>
      <c r="DV10" s="16"/>
      <c r="DW10" s="17"/>
      <c r="DX10" s="15"/>
      <c r="DY10" s="15"/>
      <c r="DZ10" s="15"/>
      <c r="EA10" s="15"/>
      <c r="EB10" s="16"/>
      <c r="EC10" s="17"/>
      <c r="ED10" s="15"/>
      <c r="EE10" s="15"/>
      <c r="EF10" s="15"/>
      <c r="EG10" s="15"/>
      <c r="EH10" s="16"/>
      <c r="EI10" s="17"/>
      <c r="EJ10" s="15"/>
      <c r="EK10" s="15"/>
      <c r="EL10" s="15"/>
      <c r="EM10" s="15"/>
      <c r="EN10" s="16"/>
      <c r="EQ10" s="15"/>
      <c r="ER10" s="15"/>
      <c r="ES10" s="16"/>
      <c r="ET10" s="1"/>
      <c r="EU10" s="15"/>
      <c r="EV10" s="15"/>
      <c r="EW10" s="16"/>
      <c r="EX10" s="1"/>
      <c r="EY10" s="15"/>
      <c r="EZ10" s="15"/>
      <c r="FA10" s="16"/>
      <c r="FB10" s="1"/>
      <c r="FC10" s="15"/>
      <c r="FD10" s="15"/>
      <c r="FE10" s="16"/>
      <c r="FF10" s="1"/>
      <c r="FG10" s="15"/>
      <c r="FH10" s="15"/>
      <c r="FI10" s="16"/>
      <c r="FJ10" s="1"/>
      <c r="FK10" s="15"/>
      <c r="FL10" s="15"/>
      <c r="FM10" s="16"/>
      <c r="FN10" s="16"/>
      <c r="FO10" s="15"/>
      <c r="FP10" s="15"/>
      <c r="FQ10" s="16"/>
      <c r="FR10" s="16"/>
      <c r="FS10" s="15"/>
      <c r="FT10" s="15"/>
      <c r="FU10" s="16"/>
      <c r="FV10" s="16"/>
      <c r="FW10" s="15"/>
      <c r="FX10" s="15"/>
      <c r="FY10" s="16"/>
      <c r="FZ10" s="16"/>
      <c r="GA10" s="15"/>
      <c r="GB10" s="15"/>
      <c r="GC10" s="16"/>
      <c r="GD10" s="16"/>
      <c r="GE10" s="15"/>
      <c r="GF10" s="15"/>
      <c r="GG10" s="16"/>
      <c r="GH10" s="16"/>
      <c r="GI10" s="15"/>
      <c r="GJ10" s="15"/>
      <c r="GK10" s="16"/>
    </row>
    <row r="11" spans="3:193" ht="12">
      <c r="C11" s="1" t="s">
        <v>11</v>
      </c>
      <c r="D11" s="1" t="s">
        <v>12</v>
      </c>
      <c r="E11" s="1" t="s">
        <v>11</v>
      </c>
      <c r="F11" s="1" t="s">
        <v>13</v>
      </c>
      <c r="G11" s="1"/>
      <c r="I11" s="1" t="s">
        <v>11</v>
      </c>
      <c r="J11" s="1" t="s">
        <v>12</v>
      </c>
      <c r="K11" s="1" t="s">
        <v>11</v>
      </c>
      <c r="L11" s="1" t="s">
        <v>13</v>
      </c>
      <c r="M11" s="1"/>
      <c r="O11" s="1" t="s">
        <v>11</v>
      </c>
      <c r="P11" s="1" t="s">
        <v>12</v>
      </c>
      <c r="Q11" s="1" t="s">
        <v>11</v>
      </c>
      <c r="R11" s="1" t="s">
        <v>13</v>
      </c>
      <c r="S11" s="1"/>
      <c r="U11" s="1" t="s">
        <v>11</v>
      </c>
      <c r="V11" s="1" t="s">
        <v>12</v>
      </c>
      <c r="W11" s="1" t="s">
        <v>11</v>
      </c>
      <c r="X11" s="1" t="s">
        <v>13</v>
      </c>
      <c r="Y11" s="1"/>
      <c r="AA11" s="1" t="s">
        <v>11</v>
      </c>
      <c r="AB11" s="1" t="s">
        <v>12</v>
      </c>
      <c r="AC11" s="1" t="s">
        <v>11</v>
      </c>
      <c r="AD11" s="1" t="s">
        <v>13</v>
      </c>
      <c r="AE11" s="1"/>
      <c r="AG11" s="1" t="s">
        <v>11</v>
      </c>
      <c r="AH11" s="1" t="s">
        <v>12</v>
      </c>
      <c r="AI11" s="1" t="s">
        <v>11</v>
      </c>
      <c r="AJ11" s="1" t="s">
        <v>13</v>
      </c>
      <c r="AK11" s="1"/>
      <c r="AM11" s="1" t="s">
        <v>11</v>
      </c>
      <c r="AN11" s="1" t="s">
        <v>12</v>
      </c>
      <c r="AO11" s="1" t="s">
        <v>11</v>
      </c>
      <c r="AP11" s="1" t="s">
        <v>13</v>
      </c>
      <c r="AQ11" s="1"/>
      <c r="AS11" s="1" t="s">
        <v>11</v>
      </c>
      <c r="AT11" s="1" t="s">
        <v>12</v>
      </c>
      <c r="AU11" s="1" t="s">
        <v>11</v>
      </c>
      <c r="AV11" s="1" t="s">
        <v>13</v>
      </c>
      <c r="AW11" s="1"/>
      <c r="AY11" s="1" t="s">
        <v>11</v>
      </c>
      <c r="AZ11" s="1" t="s">
        <v>12</v>
      </c>
      <c r="BA11" s="1" t="s">
        <v>11</v>
      </c>
      <c r="BB11" s="1" t="s">
        <v>13</v>
      </c>
      <c r="BC11" s="1"/>
      <c r="BE11" s="1" t="s">
        <v>11</v>
      </c>
      <c r="BF11" s="1" t="s">
        <v>12</v>
      </c>
      <c r="BG11" s="1" t="s">
        <v>11</v>
      </c>
      <c r="BH11" s="1" t="s">
        <v>13</v>
      </c>
      <c r="BI11" s="1"/>
      <c r="BK11" s="1" t="s">
        <v>11</v>
      </c>
      <c r="BL11" s="1" t="s">
        <v>12</v>
      </c>
      <c r="BM11" s="1" t="s">
        <v>11</v>
      </c>
      <c r="BN11" s="1" t="s">
        <v>13</v>
      </c>
      <c r="BO11" s="1"/>
      <c r="BQ11" s="1" t="s">
        <v>11</v>
      </c>
      <c r="BR11" s="1" t="s">
        <v>12</v>
      </c>
      <c r="BS11" s="1" t="s">
        <v>11</v>
      </c>
      <c r="BT11" s="1" t="s">
        <v>13</v>
      </c>
      <c r="BU11" s="1"/>
      <c r="BW11" s="1" t="s">
        <v>11</v>
      </c>
      <c r="BX11" s="1" t="s">
        <v>12</v>
      </c>
      <c r="BY11" s="1" t="s">
        <v>11</v>
      </c>
      <c r="BZ11" s="1" t="s">
        <v>13</v>
      </c>
      <c r="CA11" s="1"/>
      <c r="CC11" s="1" t="s">
        <v>11</v>
      </c>
      <c r="CD11" s="1" t="s">
        <v>12</v>
      </c>
      <c r="CE11" s="1" t="s">
        <v>11</v>
      </c>
      <c r="CF11" s="1" t="s">
        <v>13</v>
      </c>
      <c r="CG11" s="1"/>
      <c r="CI11" s="1" t="s">
        <v>11</v>
      </c>
      <c r="CJ11" s="1" t="s">
        <v>12</v>
      </c>
      <c r="CK11" s="1" t="s">
        <v>11</v>
      </c>
      <c r="CL11" s="1" t="s">
        <v>13</v>
      </c>
      <c r="CM11" s="1"/>
      <c r="CO11" s="1" t="s">
        <v>11</v>
      </c>
      <c r="CP11" s="1" t="s">
        <v>12</v>
      </c>
      <c r="CQ11" s="1" t="s">
        <v>11</v>
      </c>
      <c r="CR11" s="1" t="s">
        <v>13</v>
      </c>
      <c r="CS11" s="1"/>
      <c r="CU11" s="1" t="s">
        <v>11</v>
      </c>
      <c r="CV11" s="1" t="s">
        <v>12</v>
      </c>
      <c r="CW11" s="1" t="s">
        <v>11</v>
      </c>
      <c r="CX11" s="1" t="s">
        <v>13</v>
      </c>
      <c r="CY11" s="1"/>
      <c r="DA11" s="1" t="s">
        <v>11</v>
      </c>
      <c r="DB11" s="1" t="s">
        <v>12</v>
      </c>
      <c r="DC11" s="1" t="s">
        <v>11</v>
      </c>
      <c r="DD11" s="1" t="s">
        <v>13</v>
      </c>
      <c r="DE11" s="1"/>
      <c r="DG11" s="1" t="s">
        <v>11</v>
      </c>
      <c r="DH11" s="1" t="s">
        <v>12</v>
      </c>
      <c r="DI11" s="1" t="s">
        <v>11</v>
      </c>
      <c r="DJ11" s="1" t="s">
        <v>13</v>
      </c>
      <c r="DK11" s="1"/>
      <c r="DM11" s="1" t="s">
        <v>11</v>
      </c>
      <c r="DN11" s="1" t="s">
        <v>12</v>
      </c>
      <c r="DO11" s="1" t="s">
        <v>11</v>
      </c>
      <c r="DP11" s="1" t="s">
        <v>13</v>
      </c>
      <c r="DQ11" s="1"/>
      <c r="DS11" s="1" t="s">
        <v>11</v>
      </c>
      <c r="DT11" s="1" t="s">
        <v>12</v>
      </c>
      <c r="DU11" s="1" t="s">
        <v>11</v>
      </c>
      <c r="DV11" s="1" t="s">
        <v>13</v>
      </c>
      <c r="DW11" s="1"/>
      <c r="DY11" s="1" t="s">
        <v>11</v>
      </c>
      <c r="DZ11" s="1" t="s">
        <v>12</v>
      </c>
      <c r="EA11" s="1" t="s">
        <v>11</v>
      </c>
      <c r="EB11" s="1" t="s">
        <v>13</v>
      </c>
      <c r="EC11" s="1"/>
      <c r="EE11" s="1" t="s">
        <v>11</v>
      </c>
      <c r="EF11" s="1" t="s">
        <v>12</v>
      </c>
      <c r="EG11" s="1" t="s">
        <v>11</v>
      </c>
      <c r="EH11" s="1" t="s">
        <v>13</v>
      </c>
      <c r="EI11" s="1"/>
      <c r="EK11" s="1" t="s">
        <v>11</v>
      </c>
      <c r="EL11" s="1" t="s">
        <v>12</v>
      </c>
      <c r="EM11" s="1" t="s">
        <v>11</v>
      </c>
      <c r="EN11" s="1" t="s">
        <v>13</v>
      </c>
      <c r="ER11" s="1" t="s">
        <v>11</v>
      </c>
      <c r="ES11" s="1" t="s">
        <v>11</v>
      </c>
      <c r="ET11" s="1"/>
      <c r="EV11" s="1" t="s">
        <v>11</v>
      </c>
      <c r="EW11" s="1" t="s">
        <v>11</v>
      </c>
      <c r="EX11" s="1"/>
      <c r="EZ11" s="1" t="s">
        <v>11</v>
      </c>
      <c r="FA11" s="1" t="s">
        <v>11</v>
      </c>
      <c r="FB11" s="1"/>
      <c r="FD11" s="1" t="s">
        <v>11</v>
      </c>
      <c r="FE11" s="1" t="s">
        <v>11</v>
      </c>
      <c r="FF11" s="1"/>
      <c r="FH11" s="1" t="s">
        <v>11</v>
      </c>
      <c r="FI11" s="1" t="s">
        <v>11</v>
      </c>
      <c r="FJ11" s="1"/>
      <c r="FL11" s="1" t="s">
        <v>11</v>
      </c>
      <c r="FM11" s="1" t="s">
        <v>11</v>
      </c>
      <c r="FN11" s="1"/>
      <c r="FP11" s="1" t="s">
        <v>11</v>
      </c>
      <c r="FQ11" s="1" t="s">
        <v>11</v>
      </c>
      <c r="FR11" s="1"/>
      <c r="FT11" s="1" t="s">
        <v>11</v>
      </c>
      <c r="FU11" s="1" t="s">
        <v>11</v>
      </c>
      <c r="FV11" s="1"/>
      <c r="FX11" s="1" t="s">
        <v>11</v>
      </c>
      <c r="FY11" s="1" t="s">
        <v>11</v>
      </c>
      <c r="FZ11" s="1"/>
      <c r="GB11" s="1" t="s">
        <v>11</v>
      </c>
      <c r="GC11" s="1" t="s">
        <v>11</v>
      </c>
      <c r="GD11" s="1"/>
      <c r="GF11" s="1" t="s">
        <v>11</v>
      </c>
      <c r="GG11" s="1" t="s">
        <v>11</v>
      </c>
      <c r="GH11" s="1"/>
      <c r="GJ11" s="1" t="s">
        <v>11</v>
      </c>
      <c r="GK11" s="1" t="s">
        <v>11</v>
      </c>
    </row>
    <row r="12" spans="1:193" ht="12">
      <c r="A12" s="1" t="s">
        <v>14</v>
      </c>
      <c r="B12" s="1" t="s">
        <v>15</v>
      </c>
      <c r="C12" s="1" t="s">
        <v>41</v>
      </c>
      <c r="D12" s="1" t="s">
        <v>43</v>
      </c>
      <c r="E12" s="1" t="s">
        <v>42</v>
      </c>
      <c r="F12" s="1" t="s">
        <v>19</v>
      </c>
      <c r="G12" s="1"/>
      <c r="H12" s="1" t="s">
        <v>15</v>
      </c>
      <c r="I12" s="1" t="s">
        <v>41</v>
      </c>
      <c r="J12" s="1" t="s">
        <v>43</v>
      </c>
      <c r="K12" s="1" t="s">
        <v>42</v>
      </c>
      <c r="L12" s="1" t="s">
        <v>19</v>
      </c>
      <c r="M12" s="1"/>
      <c r="N12" s="1" t="s">
        <v>15</v>
      </c>
      <c r="O12" s="1" t="s">
        <v>41</v>
      </c>
      <c r="P12" s="1" t="s">
        <v>43</v>
      </c>
      <c r="Q12" s="1" t="s">
        <v>42</v>
      </c>
      <c r="R12" s="1" t="s">
        <v>19</v>
      </c>
      <c r="S12" s="1"/>
      <c r="T12" s="1" t="s">
        <v>15</v>
      </c>
      <c r="U12" s="1" t="s">
        <v>41</v>
      </c>
      <c r="V12" s="1" t="s">
        <v>43</v>
      </c>
      <c r="W12" s="1" t="s">
        <v>42</v>
      </c>
      <c r="X12" s="1" t="s">
        <v>19</v>
      </c>
      <c r="Y12" s="1"/>
      <c r="Z12" s="1" t="s">
        <v>15</v>
      </c>
      <c r="AA12" s="1" t="s">
        <v>38</v>
      </c>
      <c r="AB12" s="1" t="s">
        <v>39</v>
      </c>
      <c r="AC12" s="1" t="s">
        <v>40</v>
      </c>
      <c r="AD12" s="1" t="s">
        <v>19</v>
      </c>
      <c r="AE12" s="1"/>
      <c r="AF12" s="1" t="s">
        <v>15</v>
      </c>
      <c r="AG12" s="1" t="s">
        <v>38</v>
      </c>
      <c r="AH12" s="1" t="s">
        <v>39</v>
      </c>
      <c r="AI12" s="1" t="s">
        <v>40</v>
      </c>
      <c r="AJ12" s="1" t="s">
        <v>19</v>
      </c>
      <c r="AK12" s="1"/>
      <c r="AL12" s="1" t="s">
        <v>15</v>
      </c>
      <c r="AM12" s="1" t="s">
        <v>38</v>
      </c>
      <c r="AN12" s="1" t="s">
        <v>39</v>
      </c>
      <c r="AO12" s="1" t="s">
        <v>40</v>
      </c>
      <c r="AP12" s="1" t="s">
        <v>19</v>
      </c>
      <c r="AQ12" s="1"/>
      <c r="AR12" s="1" t="s">
        <v>15</v>
      </c>
      <c r="AS12" s="1" t="s">
        <v>38</v>
      </c>
      <c r="AT12" s="1" t="s">
        <v>39</v>
      </c>
      <c r="AU12" s="1" t="s">
        <v>40</v>
      </c>
      <c r="AV12" s="1" t="s">
        <v>19</v>
      </c>
      <c r="AW12" s="1"/>
      <c r="AX12" s="1" t="s">
        <v>15</v>
      </c>
      <c r="AY12" s="1" t="s">
        <v>38</v>
      </c>
      <c r="AZ12" s="1" t="s">
        <v>39</v>
      </c>
      <c r="BA12" s="1" t="s">
        <v>40</v>
      </c>
      <c r="BB12" s="1" t="s">
        <v>19</v>
      </c>
      <c r="BC12" s="1"/>
      <c r="BD12" s="1" t="s">
        <v>15</v>
      </c>
      <c r="BE12" s="1" t="s">
        <v>38</v>
      </c>
      <c r="BF12" s="1" t="s">
        <v>39</v>
      </c>
      <c r="BG12" s="1" t="s">
        <v>40</v>
      </c>
      <c r="BH12" s="1" t="s">
        <v>19</v>
      </c>
      <c r="BI12" s="1"/>
      <c r="BJ12" s="1" t="s">
        <v>15</v>
      </c>
      <c r="BK12" s="1" t="s">
        <v>38</v>
      </c>
      <c r="BL12" s="1" t="s">
        <v>39</v>
      </c>
      <c r="BM12" s="1" t="s">
        <v>40</v>
      </c>
      <c r="BN12" s="1" t="s">
        <v>19</v>
      </c>
      <c r="BO12" s="1"/>
      <c r="BP12" s="1" t="s">
        <v>15</v>
      </c>
      <c r="BQ12" s="1" t="s">
        <v>16</v>
      </c>
      <c r="BR12" s="1" t="s">
        <v>17</v>
      </c>
      <c r="BS12" s="1" t="s">
        <v>18</v>
      </c>
      <c r="BT12" s="1" t="s">
        <v>19</v>
      </c>
      <c r="BU12" s="1"/>
      <c r="BV12" s="1" t="s">
        <v>15</v>
      </c>
      <c r="BW12" s="1" t="s">
        <v>41</v>
      </c>
      <c r="BX12" s="1" t="s">
        <v>39</v>
      </c>
      <c r="BY12" s="1" t="s">
        <v>42</v>
      </c>
      <c r="BZ12" s="1" t="s">
        <v>19</v>
      </c>
      <c r="CA12" s="1"/>
      <c r="CB12" s="1" t="s">
        <v>15</v>
      </c>
      <c r="CC12" s="1" t="s">
        <v>41</v>
      </c>
      <c r="CD12" s="1" t="s">
        <v>39</v>
      </c>
      <c r="CE12" s="1" t="s">
        <v>42</v>
      </c>
      <c r="CF12" s="1" t="s">
        <v>19</v>
      </c>
      <c r="CG12" s="1"/>
      <c r="CH12" s="1" t="s">
        <v>15</v>
      </c>
      <c r="CI12" s="1" t="s">
        <v>41</v>
      </c>
      <c r="CJ12" s="1" t="s">
        <v>39</v>
      </c>
      <c r="CK12" s="1" t="s">
        <v>42</v>
      </c>
      <c r="CL12" s="1" t="s">
        <v>19</v>
      </c>
      <c r="CM12" s="1"/>
      <c r="CN12" s="1" t="s">
        <v>15</v>
      </c>
      <c r="CO12" s="1" t="s">
        <v>41</v>
      </c>
      <c r="CP12" s="1" t="s">
        <v>39</v>
      </c>
      <c r="CQ12" s="1" t="s">
        <v>42</v>
      </c>
      <c r="CR12" s="1" t="s">
        <v>19</v>
      </c>
      <c r="CS12" s="1"/>
      <c r="CT12" s="1" t="s">
        <v>15</v>
      </c>
      <c r="CU12" s="1" t="s">
        <v>38</v>
      </c>
      <c r="CV12" s="1" t="s">
        <v>39</v>
      </c>
      <c r="CW12" s="1" t="s">
        <v>40</v>
      </c>
      <c r="CX12" s="1" t="s">
        <v>19</v>
      </c>
      <c r="CY12" s="1"/>
      <c r="CZ12" s="1" t="s">
        <v>15</v>
      </c>
      <c r="DA12" s="1" t="s">
        <v>38</v>
      </c>
      <c r="DB12" s="1" t="s">
        <v>39</v>
      </c>
      <c r="DC12" s="1" t="s">
        <v>40</v>
      </c>
      <c r="DD12" s="1" t="s">
        <v>19</v>
      </c>
      <c r="DE12" s="1"/>
      <c r="DF12" s="1" t="s">
        <v>15</v>
      </c>
      <c r="DG12" s="1" t="s">
        <v>38</v>
      </c>
      <c r="DH12" s="1" t="s">
        <v>39</v>
      </c>
      <c r="DI12" s="1" t="s">
        <v>40</v>
      </c>
      <c r="DJ12" s="1" t="s">
        <v>19</v>
      </c>
      <c r="DK12" s="1"/>
      <c r="DL12" s="1" t="s">
        <v>15</v>
      </c>
      <c r="DM12" s="1" t="s">
        <v>38</v>
      </c>
      <c r="DN12" s="1" t="s">
        <v>39</v>
      </c>
      <c r="DO12" s="1" t="s">
        <v>40</v>
      </c>
      <c r="DP12" s="1" t="s">
        <v>19</v>
      </c>
      <c r="DQ12" s="1"/>
      <c r="DR12" s="1" t="s">
        <v>15</v>
      </c>
      <c r="DS12" s="1" t="s">
        <v>38</v>
      </c>
      <c r="DT12" s="1" t="s">
        <v>39</v>
      </c>
      <c r="DU12" s="1" t="s">
        <v>40</v>
      </c>
      <c r="DV12" s="1" t="s">
        <v>19</v>
      </c>
      <c r="DW12" s="1"/>
      <c r="DX12" s="1" t="s">
        <v>15</v>
      </c>
      <c r="DY12" s="1" t="s">
        <v>38</v>
      </c>
      <c r="DZ12" s="1" t="s">
        <v>39</v>
      </c>
      <c r="EA12" s="1" t="s">
        <v>40</v>
      </c>
      <c r="EB12" s="1" t="s">
        <v>19</v>
      </c>
      <c r="EC12" s="1"/>
      <c r="ED12" s="1" t="s">
        <v>15</v>
      </c>
      <c r="EE12" s="1" t="s">
        <v>38</v>
      </c>
      <c r="EF12" s="1" t="s">
        <v>39</v>
      </c>
      <c r="EG12" s="1" t="s">
        <v>40</v>
      </c>
      <c r="EH12" s="1" t="s">
        <v>19</v>
      </c>
      <c r="EI12" s="1"/>
      <c r="EJ12" s="1" t="s">
        <v>15</v>
      </c>
      <c r="EK12" s="1" t="s">
        <v>38</v>
      </c>
      <c r="EL12" s="1" t="s">
        <v>39</v>
      </c>
      <c r="EM12" s="1" t="s">
        <v>40</v>
      </c>
      <c r="EN12" s="1" t="s">
        <v>19</v>
      </c>
      <c r="EQ12" s="1" t="s">
        <v>15</v>
      </c>
      <c r="ER12" s="1" t="s">
        <v>16</v>
      </c>
      <c r="ES12" s="1" t="s">
        <v>18</v>
      </c>
      <c r="ET12" s="1"/>
      <c r="EU12" s="1" t="s">
        <v>15</v>
      </c>
      <c r="EV12" s="1" t="s">
        <v>16</v>
      </c>
      <c r="EW12" s="1" t="s">
        <v>18</v>
      </c>
      <c r="EX12" s="1"/>
      <c r="EY12" s="1" t="s">
        <v>15</v>
      </c>
      <c r="EZ12" s="1" t="s">
        <v>16</v>
      </c>
      <c r="FA12" s="1" t="s">
        <v>18</v>
      </c>
      <c r="FB12" s="1"/>
      <c r="FC12" s="1" t="s">
        <v>15</v>
      </c>
      <c r="FD12" s="1" t="s">
        <v>16</v>
      </c>
      <c r="FE12" s="1" t="s">
        <v>18</v>
      </c>
      <c r="FF12" s="1"/>
      <c r="FG12" s="1" t="s">
        <v>15</v>
      </c>
      <c r="FH12" s="1" t="s">
        <v>16</v>
      </c>
      <c r="FI12" s="1" t="s">
        <v>18</v>
      </c>
      <c r="FJ12" s="1"/>
      <c r="FK12" s="1" t="s">
        <v>15</v>
      </c>
      <c r="FL12" s="1" t="s">
        <v>16</v>
      </c>
      <c r="FM12" s="1" t="s">
        <v>18</v>
      </c>
      <c r="FN12" s="1"/>
      <c r="FO12" s="1" t="s">
        <v>15</v>
      </c>
      <c r="FP12" s="1" t="s">
        <v>16</v>
      </c>
      <c r="FQ12" s="1" t="s">
        <v>18</v>
      </c>
      <c r="FR12" s="1"/>
      <c r="FS12" s="1" t="s">
        <v>15</v>
      </c>
      <c r="FT12" s="1" t="s">
        <v>16</v>
      </c>
      <c r="FU12" s="1" t="s">
        <v>18</v>
      </c>
      <c r="FV12" s="1"/>
      <c r="FW12" s="1" t="s">
        <v>15</v>
      </c>
      <c r="FX12" s="1" t="s">
        <v>16</v>
      </c>
      <c r="FY12" s="1" t="s">
        <v>18</v>
      </c>
      <c r="FZ12" s="1"/>
      <c r="GA12" s="1" t="s">
        <v>15</v>
      </c>
      <c r="GB12" s="1" t="s">
        <v>16</v>
      </c>
      <c r="GC12" s="1" t="s">
        <v>18</v>
      </c>
      <c r="GD12" s="1"/>
      <c r="GE12" s="1" t="s">
        <v>15</v>
      </c>
      <c r="GF12" s="1" t="s">
        <v>16</v>
      </c>
      <c r="GG12" s="1" t="s">
        <v>18</v>
      </c>
      <c r="GH12" s="1"/>
      <c r="GI12" s="1" t="s">
        <v>15</v>
      </c>
      <c r="GJ12" s="1" t="s">
        <v>16</v>
      </c>
      <c r="GK12" s="1" t="s">
        <v>18</v>
      </c>
    </row>
    <row r="13" spans="1:193" ht="12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</row>
    <row r="14" spans="1:193" ht="12">
      <c r="A14" s="7">
        <v>1986</v>
      </c>
      <c r="B14" s="8">
        <v>1011270</v>
      </c>
      <c r="C14" s="8">
        <v>4535970</v>
      </c>
      <c r="D14" s="9">
        <f aca="true" t="shared" si="0" ref="D14:D38">C14/B14</f>
        <v>4.4854193242160845</v>
      </c>
      <c r="E14" s="8">
        <v>2496090</v>
      </c>
      <c r="F14" s="10">
        <f aca="true" t="shared" si="1" ref="F14:F38">E14*100/C14</f>
        <v>55.02880310054961</v>
      </c>
      <c r="G14" s="10"/>
      <c r="H14" s="8">
        <v>2684180</v>
      </c>
      <c r="I14" s="8">
        <v>3978470</v>
      </c>
      <c r="J14" s="9">
        <f aca="true" t="shared" si="2" ref="J14:J38">I14/H14</f>
        <v>1.482191954339873</v>
      </c>
      <c r="K14" s="8">
        <v>3192040</v>
      </c>
      <c r="L14" s="10">
        <f aca="true" t="shared" si="3" ref="L14:L38">K14*100/I14</f>
        <v>80.23285333306522</v>
      </c>
      <c r="M14" s="10"/>
      <c r="N14" s="8">
        <v>119860</v>
      </c>
      <c r="O14" s="8">
        <v>35310</v>
      </c>
      <c r="P14" s="9">
        <f aca="true" t="shared" si="4" ref="P14:P38">O14/N14</f>
        <v>0.294593692641415</v>
      </c>
      <c r="Q14" s="8">
        <v>18680</v>
      </c>
      <c r="R14" s="10">
        <f aca="true" t="shared" si="5" ref="R14:R38">Q14*100/O14</f>
        <v>52.90286037949589</v>
      </c>
      <c r="S14" s="10"/>
      <c r="T14" s="8">
        <v>22780</v>
      </c>
      <c r="U14" s="8">
        <v>109600</v>
      </c>
      <c r="V14" s="9">
        <f aca="true" t="shared" si="6" ref="V14:V38">U14/T14</f>
        <v>4.811237928007023</v>
      </c>
      <c r="W14" s="8">
        <v>62250</v>
      </c>
      <c r="X14" s="10">
        <f aca="true" t="shared" si="7" ref="X14:X38">W14*100/U14</f>
        <v>56.79744525547445</v>
      </c>
      <c r="Y14" s="10"/>
      <c r="Z14" s="11" t="s">
        <v>29</v>
      </c>
      <c r="AA14" s="11" t="s">
        <v>29</v>
      </c>
      <c r="AB14" s="11" t="s">
        <v>29</v>
      </c>
      <c r="AC14" s="11" t="s">
        <v>29</v>
      </c>
      <c r="AD14" s="11" t="s">
        <v>29</v>
      </c>
      <c r="AE14" s="11" t="s">
        <v>29</v>
      </c>
      <c r="AF14" s="11" t="s">
        <v>29</v>
      </c>
      <c r="AG14" s="11" t="s">
        <v>29</v>
      </c>
      <c r="AH14" s="11" t="s">
        <v>29</v>
      </c>
      <c r="AI14" s="11" t="s">
        <v>29</v>
      </c>
      <c r="AJ14" s="11" t="s">
        <v>29</v>
      </c>
      <c r="AK14" s="10"/>
      <c r="AL14" s="11" t="s">
        <v>29</v>
      </c>
      <c r="AM14" s="11" t="s">
        <v>29</v>
      </c>
      <c r="AN14" s="11" t="s">
        <v>29</v>
      </c>
      <c r="AO14" s="11" t="s">
        <v>29</v>
      </c>
      <c r="AP14" s="11" t="s">
        <v>29</v>
      </c>
      <c r="AQ14" s="10"/>
      <c r="AR14" s="11" t="s">
        <v>29</v>
      </c>
      <c r="AS14" s="11" t="s">
        <v>29</v>
      </c>
      <c r="AT14" s="11" t="s">
        <v>29</v>
      </c>
      <c r="AU14" s="11" t="s">
        <v>29</v>
      </c>
      <c r="AV14" s="11" t="s">
        <v>29</v>
      </c>
      <c r="AW14" s="10"/>
      <c r="AX14" s="11" t="s">
        <v>29</v>
      </c>
      <c r="AY14" s="11" t="s">
        <v>29</v>
      </c>
      <c r="AZ14" s="11" t="s">
        <v>29</v>
      </c>
      <c r="BA14" s="11" t="s">
        <v>29</v>
      </c>
      <c r="BB14" s="11" t="s">
        <v>29</v>
      </c>
      <c r="BC14" s="10"/>
      <c r="BD14" s="11" t="s">
        <v>29</v>
      </c>
      <c r="BE14" s="11" t="s">
        <v>29</v>
      </c>
      <c r="BF14" s="11" t="s">
        <v>29</v>
      </c>
      <c r="BG14" s="11" t="s">
        <v>29</v>
      </c>
      <c r="BH14" s="11" t="s">
        <v>29</v>
      </c>
      <c r="BI14" s="10"/>
      <c r="BJ14" s="11" t="s">
        <v>29</v>
      </c>
      <c r="BK14" s="11" t="s">
        <v>29</v>
      </c>
      <c r="BL14" s="11" t="s">
        <v>29</v>
      </c>
      <c r="BM14" s="11" t="s">
        <v>29</v>
      </c>
      <c r="BN14" s="11" t="s">
        <v>29</v>
      </c>
      <c r="BO14" s="10"/>
      <c r="BP14" s="11" t="s">
        <v>29</v>
      </c>
      <c r="BQ14" s="11" t="s">
        <v>29</v>
      </c>
      <c r="BR14" s="11" t="s">
        <v>29</v>
      </c>
      <c r="BS14" s="11" t="s">
        <v>29</v>
      </c>
      <c r="BT14" s="11" t="s">
        <v>29</v>
      </c>
      <c r="BU14" s="10"/>
      <c r="BV14" s="8">
        <v>5101090</v>
      </c>
      <c r="BW14" s="8">
        <v>21221580</v>
      </c>
      <c r="BX14" s="9">
        <f aca="true" t="shared" si="8" ref="BX14:BX39">BW14*100/BV14</f>
        <v>416.020497579929</v>
      </c>
      <c r="BY14" s="8">
        <v>11800120</v>
      </c>
      <c r="BZ14" s="10">
        <f aca="true" t="shared" si="9" ref="BZ14:BZ38">BY14*100/BW14</f>
        <v>55.60434237224561</v>
      </c>
      <c r="CA14" s="10"/>
      <c r="CB14" s="8">
        <v>11072610</v>
      </c>
      <c r="CC14" s="8">
        <v>14616190</v>
      </c>
      <c r="CD14" s="9">
        <f aca="true" t="shared" si="10" ref="CD14:CD39">CC14*100/CB14</f>
        <v>132.00311399028774</v>
      </c>
      <c r="CE14" s="8">
        <v>11722310</v>
      </c>
      <c r="CF14" s="10">
        <f aca="true" t="shared" si="11" ref="CF14:CF38">CE14*100/CC14</f>
        <v>80.20085945790251</v>
      </c>
      <c r="CG14" s="10"/>
      <c r="CH14" s="8">
        <v>7959140</v>
      </c>
      <c r="CI14" s="8">
        <v>1176390</v>
      </c>
      <c r="CJ14" s="9">
        <f aca="true" t="shared" si="12" ref="CJ14:CJ39">CI14*100/CH14</f>
        <v>14.780365717904196</v>
      </c>
      <c r="CK14" s="8">
        <v>674130</v>
      </c>
      <c r="CL14" s="10">
        <f aca="true" t="shared" si="13" ref="CL14:CL38">CK14*100/CI14</f>
        <v>57.30497539081427</v>
      </c>
      <c r="CM14" s="10"/>
      <c r="CN14" s="8">
        <v>262550</v>
      </c>
      <c r="CO14" s="8">
        <v>1041890</v>
      </c>
      <c r="CP14" s="9">
        <f aca="true" t="shared" si="14" ref="CP14:CP39">CO14*100/CN14</f>
        <v>396.834888592649</v>
      </c>
      <c r="CQ14" s="8">
        <v>544630</v>
      </c>
      <c r="CR14" s="10">
        <f aca="true" t="shared" si="15" ref="CR14:CR38">CQ14*100/CO14</f>
        <v>52.27327261035234</v>
      </c>
      <c r="CS14" s="10"/>
      <c r="CT14" s="11" t="s">
        <v>29</v>
      </c>
      <c r="CU14" s="11" t="s">
        <v>29</v>
      </c>
      <c r="CV14" s="11" t="s">
        <v>29</v>
      </c>
      <c r="CW14" s="11" t="s">
        <v>29</v>
      </c>
      <c r="CX14" s="11" t="s">
        <v>29</v>
      </c>
      <c r="CY14" s="10"/>
      <c r="CZ14" s="11" t="s">
        <v>29</v>
      </c>
      <c r="DA14" s="11" t="s">
        <v>29</v>
      </c>
      <c r="DB14" s="11" t="s">
        <v>29</v>
      </c>
      <c r="DC14" s="11" t="s">
        <v>29</v>
      </c>
      <c r="DD14" s="11" t="s">
        <v>29</v>
      </c>
      <c r="DE14" s="11"/>
      <c r="DF14" s="11" t="s">
        <v>29</v>
      </c>
      <c r="DG14" s="11" t="s">
        <v>29</v>
      </c>
      <c r="DH14" s="11" t="s">
        <v>29</v>
      </c>
      <c r="DI14" s="11" t="s">
        <v>29</v>
      </c>
      <c r="DJ14" s="11" t="s">
        <v>29</v>
      </c>
      <c r="DK14" s="10"/>
      <c r="DL14" s="11" t="s">
        <v>29</v>
      </c>
      <c r="DM14" s="11" t="s">
        <v>29</v>
      </c>
      <c r="DN14" s="11" t="s">
        <v>29</v>
      </c>
      <c r="DO14" s="11" t="s">
        <v>29</v>
      </c>
      <c r="DP14" s="11" t="s">
        <v>29</v>
      </c>
      <c r="DQ14" s="10"/>
      <c r="DR14" s="11" t="s">
        <v>29</v>
      </c>
      <c r="DS14" s="11" t="s">
        <v>29</v>
      </c>
      <c r="DT14" s="11" t="s">
        <v>29</v>
      </c>
      <c r="DU14" s="11" t="s">
        <v>29</v>
      </c>
      <c r="DV14" s="11" t="s">
        <v>29</v>
      </c>
      <c r="DW14" s="10"/>
      <c r="DX14" s="11" t="s">
        <v>29</v>
      </c>
      <c r="DY14" s="11" t="s">
        <v>29</v>
      </c>
      <c r="DZ14" s="11" t="s">
        <v>29</v>
      </c>
      <c r="EA14" s="11" t="s">
        <v>29</v>
      </c>
      <c r="EB14" s="11" t="s">
        <v>29</v>
      </c>
      <c r="EC14" s="10"/>
      <c r="ED14" s="11" t="s">
        <v>29</v>
      </c>
      <c r="EE14" s="11" t="s">
        <v>29</v>
      </c>
      <c r="EF14" s="11" t="s">
        <v>29</v>
      </c>
      <c r="EG14" s="11" t="s">
        <v>29</v>
      </c>
      <c r="EH14" s="11" t="s">
        <v>29</v>
      </c>
      <c r="EI14" s="10"/>
      <c r="EJ14" s="11" t="s">
        <v>29</v>
      </c>
      <c r="EK14" s="11" t="s">
        <v>29</v>
      </c>
      <c r="EL14" s="11" t="s">
        <v>29</v>
      </c>
      <c r="EM14" s="11" t="s">
        <v>29</v>
      </c>
      <c r="EN14" s="11" t="s">
        <v>29</v>
      </c>
      <c r="EP14" s="7">
        <v>1986</v>
      </c>
      <c r="EQ14" s="10">
        <f aca="true" t="shared" si="16" ref="EQ14:EQ38">B14*100/BV14</f>
        <v>19.824586509941994</v>
      </c>
      <c r="ER14" s="10">
        <f aca="true" t="shared" si="17" ref="ER14:ER38">C14*100/BW14</f>
        <v>21.374327453469533</v>
      </c>
      <c r="ES14" s="10">
        <f aca="true" t="shared" si="18" ref="ES14:ES38">E14*100/BY14</f>
        <v>21.15308996857659</v>
      </c>
      <c r="ET14" s="10"/>
      <c r="EU14" s="10">
        <f aca="true" t="shared" si="19" ref="EU14:EU38">H14*100/CB14</f>
        <v>24.241619636201403</v>
      </c>
      <c r="EV14" s="10">
        <f aca="true" t="shared" si="20" ref="EV14:EV38">I14*100/CC14</f>
        <v>27.219610582511585</v>
      </c>
      <c r="EW14" s="10">
        <f aca="true" t="shared" si="21" ref="EW14:EW38">K14*100/CE14</f>
        <v>27.23046907989978</v>
      </c>
      <c r="EX14" s="10"/>
      <c r="EY14" s="10">
        <f aca="true" t="shared" si="22" ref="EY14:EY38">N14*100/CH14</f>
        <v>1.5059415967051717</v>
      </c>
      <c r="EZ14" s="10">
        <f aca="true" t="shared" si="23" ref="EZ14:EZ38">O14*100/CI14</f>
        <v>3.0015556065590494</v>
      </c>
      <c r="FA14" s="10">
        <f aca="true" t="shared" si="24" ref="FA14:FA38">Q14*100/CK14</f>
        <v>2.770978891311765</v>
      </c>
      <c r="FB14" s="10"/>
      <c r="FC14" s="10">
        <f aca="true" t="shared" si="25" ref="FC14:FC38">T14*100/CN14</f>
        <v>8.676442582365263</v>
      </c>
      <c r="FD14" s="10">
        <f aca="true" t="shared" si="26" ref="FD14:FD38">U14*100/CO14</f>
        <v>10.519344652506502</v>
      </c>
      <c r="FE14" s="10">
        <f aca="true" t="shared" si="27" ref="FE14:FE38">W14*100/CQ14</f>
        <v>11.429778014431816</v>
      </c>
      <c r="FF14" s="10"/>
      <c r="FG14" s="13" t="s">
        <v>3</v>
      </c>
      <c r="FH14" s="13" t="s">
        <v>3</v>
      </c>
      <c r="FI14" s="13" t="s">
        <v>3</v>
      </c>
      <c r="FJ14" s="13"/>
      <c r="FK14" s="13" t="s">
        <v>3</v>
      </c>
      <c r="FL14" s="13" t="s">
        <v>3</v>
      </c>
      <c r="FM14" s="13" t="s">
        <v>3</v>
      </c>
      <c r="FN14" s="13"/>
      <c r="FO14" s="13" t="s">
        <v>3</v>
      </c>
      <c r="FP14" s="13" t="s">
        <v>3</v>
      </c>
      <c r="FQ14" s="13" t="s">
        <v>3</v>
      </c>
      <c r="FR14" s="13"/>
      <c r="FS14" s="13" t="s">
        <v>3</v>
      </c>
      <c r="FT14" s="13" t="s">
        <v>3</v>
      </c>
      <c r="FU14" s="13" t="s">
        <v>3</v>
      </c>
      <c r="FV14" s="13"/>
      <c r="FW14" s="13" t="s">
        <v>3</v>
      </c>
      <c r="FX14" s="13" t="s">
        <v>3</v>
      </c>
      <c r="FY14" s="13" t="s">
        <v>3</v>
      </c>
      <c r="FZ14" s="13"/>
      <c r="GA14" s="13" t="s">
        <v>3</v>
      </c>
      <c r="GB14" s="13" t="s">
        <v>3</v>
      </c>
      <c r="GC14" s="13" t="s">
        <v>3</v>
      </c>
      <c r="GD14" s="13"/>
      <c r="GE14" s="13" t="s">
        <v>3</v>
      </c>
      <c r="GF14" s="13" t="s">
        <v>3</v>
      </c>
      <c r="GG14" s="13" t="s">
        <v>3</v>
      </c>
      <c r="GH14" s="13"/>
      <c r="GI14" s="13" t="s">
        <v>3</v>
      </c>
      <c r="GJ14" s="13" t="s">
        <v>3</v>
      </c>
      <c r="GK14" s="13" t="s">
        <v>3</v>
      </c>
    </row>
    <row r="15" spans="1:193" ht="12">
      <c r="A15" s="7">
        <v>1987</v>
      </c>
      <c r="B15" s="8">
        <v>964980</v>
      </c>
      <c r="C15" s="8">
        <v>4511435</v>
      </c>
      <c r="D15" s="9">
        <f t="shared" si="0"/>
        <v>4.675159070654314</v>
      </c>
      <c r="E15" s="8">
        <v>2516200</v>
      </c>
      <c r="F15" s="10">
        <f t="shared" si="1"/>
        <v>55.77382806135964</v>
      </c>
      <c r="G15" s="10"/>
      <c r="H15" s="8">
        <v>2761830</v>
      </c>
      <c r="I15" s="8">
        <v>4186775</v>
      </c>
      <c r="J15" s="9">
        <f t="shared" si="2"/>
        <v>1.5159423280940536</v>
      </c>
      <c r="K15" s="8">
        <v>3337695</v>
      </c>
      <c r="L15" s="10">
        <f t="shared" si="3"/>
        <v>79.71995151399346</v>
      </c>
      <c r="M15" s="10"/>
      <c r="N15" s="8">
        <v>97250</v>
      </c>
      <c r="O15" s="8">
        <v>27770</v>
      </c>
      <c r="P15" s="9">
        <f t="shared" si="4"/>
        <v>0.2855526992287918</v>
      </c>
      <c r="Q15" s="8">
        <v>14790</v>
      </c>
      <c r="R15" s="10">
        <f t="shared" si="5"/>
        <v>53.25891249549874</v>
      </c>
      <c r="S15" s="10"/>
      <c r="T15" s="8">
        <v>29145</v>
      </c>
      <c r="U15" s="8">
        <v>129170</v>
      </c>
      <c r="V15" s="9">
        <f t="shared" si="6"/>
        <v>4.431978040830331</v>
      </c>
      <c r="W15" s="8">
        <v>73425</v>
      </c>
      <c r="X15" s="10">
        <f t="shared" si="7"/>
        <v>56.843694356274675</v>
      </c>
      <c r="Y15" s="10"/>
      <c r="Z15" s="11" t="s">
        <v>29</v>
      </c>
      <c r="AA15" s="11" t="s">
        <v>29</v>
      </c>
      <c r="AB15" s="11" t="s">
        <v>29</v>
      </c>
      <c r="AC15" s="11" t="s">
        <v>29</v>
      </c>
      <c r="AD15" s="11" t="s">
        <v>29</v>
      </c>
      <c r="AE15" s="11" t="s">
        <v>29</v>
      </c>
      <c r="AF15" s="11" t="s">
        <v>29</v>
      </c>
      <c r="AG15" s="11" t="s">
        <v>29</v>
      </c>
      <c r="AH15" s="11" t="s">
        <v>29</v>
      </c>
      <c r="AI15" s="11" t="s">
        <v>29</v>
      </c>
      <c r="AJ15" s="11" t="s">
        <v>29</v>
      </c>
      <c r="AK15" s="10"/>
      <c r="AL15" s="11" t="s">
        <v>29</v>
      </c>
      <c r="AM15" s="11" t="s">
        <v>29</v>
      </c>
      <c r="AN15" s="11" t="s">
        <v>29</v>
      </c>
      <c r="AO15" s="11" t="s">
        <v>29</v>
      </c>
      <c r="AP15" s="11" t="s">
        <v>29</v>
      </c>
      <c r="AQ15" s="10"/>
      <c r="AR15" s="11" t="s">
        <v>29</v>
      </c>
      <c r="AS15" s="11" t="s">
        <v>29</v>
      </c>
      <c r="AT15" s="11" t="s">
        <v>29</v>
      </c>
      <c r="AU15" s="11" t="s">
        <v>29</v>
      </c>
      <c r="AV15" s="11" t="s">
        <v>29</v>
      </c>
      <c r="AW15" s="10"/>
      <c r="AX15" s="11" t="s">
        <v>29</v>
      </c>
      <c r="AY15" s="11" t="s">
        <v>29</v>
      </c>
      <c r="AZ15" s="11" t="s">
        <v>29</v>
      </c>
      <c r="BA15" s="11" t="s">
        <v>29</v>
      </c>
      <c r="BB15" s="11" t="s">
        <v>29</v>
      </c>
      <c r="BC15" s="10"/>
      <c r="BD15" s="11" t="s">
        <v>29</v>
      </c>
      <c r="BE15" s="11" t="s">
        <v>29</v>
      </c>
      <c r="BF15" s="11" t="s">
        <v>29</v>
      </c>
      <c r="BG15" s="11" t="s">
        <v>29</v>
      </c>
      <c r="BH15" s="11" t="s">
        <v>29</v>
      </c>
      <c r="BI15" s="10"/>
      <c r="BJ15" s="11" t="s">
        <v>29</v>
      </c>
      <c r="BK15" s="11" t="s">
        <v>29</v>
      </c>
      <c r="BL15" s="11" t="s">
        <v>29</v>
      </c>
      <c r="BM15" s="11" t="s">
        <v>29</v>
      </c>
      <c r="BN15" s="11" t="s">
        <v>29</v>
      </c>
      <c r="BO15" s="10"/>
      <c r="BP15" s="11" t="s">
        <v>29</v>
      </c>
      <c r="BQ15" s="11" t="s">
        <v>29</v>
      </c>
      <c r="BR15" s="11" t="s">
        <v>29</v>
      </c>
      <c r="BS15" s="11" t="s">
        <v>29</v>
      </c>
      <c r="BT15" s="11" t="s">
        <v>29</v>
      </c>
      <c r="BU15" s="10"/>
      <c r="BV15" s="8">
        <v>4977250</v>
      </c>
      <c r="BW15" s="8">
        <v>20954970</v>
      </c>
      <c r="BX15" s="9">
        <f t="shared" si="8"/>
        <v>421.01501833341706</v>
      </c>
      <c r="BY15" s="8">
        <v>11745320</v>
      </c>
      <c r="BZ15" s="10">
        <f t="shared" si="9"/>
        <v>56.050283059341055</v>
      </c>
      <c r="CA15" s="10"/>
      <c r="CB15" s="8">
        <v>11443600</v>
      </c>
      <c r="CC15" s="8">
        <v>15362500</v>
      </c>
      <c r="CD15" s="9">
        <f t="shared" si="10"/>
        <v>134.24534237477718</v>
      </c>
      <c r="CE15" s="8">
        <v>12306040</v>
      </c>
      <c r="CF15" s="10">
        <f t="shared" si="11"/>
        <v>80.10441008950366</v>
      </c>
      <c r="CG15" s="10"/>
      <c r="CH15" s="8">
        <v>8196200</v>
      </c>
      <c r="CI15" s="8">
        <v>1225970</v>
      </c>
      <c r="CJ15" s="9">
        <f t="shared" si="12"/>
        <v>14.957785315146044</v>
      </c>
      <c r="CK15" s="8">
        <v>704020</v>
      </c>
      <c r="CL15" s="10">
        <f t="shared" si="13"/>
        <v>57.425548749153734</v>
      </c>
      <c r="CM15" s="10"/>
      <c r="CN15" s="8">
        <v>257110</v>
      </c>
      <c r="CO15" s="8">
        <v>1027400</v>
      </c>
      <c r="CP15" s="9">
        <f t="shared" si="14"/>
        <v>399.5955038699389</v>
      </c>
      <c r="CQ15" s="8">
        <v>541920</v>
      </c>
      <c r="CR15" s="10">
        <f t="shared" si="15"/>
        <v>52.74673934202842</v>
      </c>
      <c r="CS15" s="10"/>
      <c r="CT15" s="11" t="s">
        <v>29</v>
      </c>
      <c r="CU15" s="11" t="s">
        <v>29</v>
      </c>
      <c r="CV15" s="11" t="s">
        <v>29</v>
      </c>
      <c r="CW15" s="11" t="s">
        <v>29</v>
      </c>
      <c r="CX15" s="11" t="s">
        <v>29</v>
      </c>
      <c r="CY15" s="10"/>
      <c r="CZ15" s="11" t="s">
        <v>29</v>
      </c>
      <c r="DA15" s="11" t="s">
        <v>29</v>
      </c>
      <c r="DB15" s="11" t="s">
        <v>29</v>
      </c>
      <c r="DC15" s="11" t="s">
        <v>29</v>
      </c>
      <c r="DD15" s="11" t="s">
        <v>29</v>
      </c>
      <c r="DE15" s="11"/>
      <c r="DF15" s="11" t="s">
        <v>29</v>
      </c>
      <c r="DG15" s="11" t="s">
        <v>29</v>
      </c>
      <c r="DH15" s="11" t="s">
        <v>29</v>
      </c>
      <c r="DI15" s="11" t="s">
        <v>29</v>
      </c>
      <c r="DJ15" s="11" t="s">
        <v>29</v>
      </c>
      <c r="DK15" s="10"/>
      <c r="DL15" s="11" t="s">
        <v>29</v>
      </c>
      <c r="DM15" s="11" t="s">
        <v>29</v>
      </c>
      <c r="DN15" s="11" t="s">
        <v>29</v>
      </c>
      <c r="DO15" s="11" t="s">
        <v>29</v>
      </c>
      <c r="DP15" s="11" t="s">
        <v>29</v>
      </c>
      <c r="DQ15" s="10"/>
      <c r="DR15" s="11" t="s">
        <v>29</v>
      </c>
      <c r="DS15" s="11" t="s">
        <v>29</v>
      </c>
      <c r="DT15" s="11" t="s">
        <v>29</v>
      </c>
      <c r="DU15" s="11" t="s">
        <v>29</v>
      </c>
      <c r="DV15" s="11" t="s">
        <v>29</v>
      </c>
      <c r="DW15" s="10"/>
      <c r="DX15" s="11" t="s">
        <v>29</v>
      </c>
      <c r="DY15" s="11" t="s">
        <v>29</v>
      </c>
      <c r="DZ15" s="11" t="s">
        <v>29</v>
      </c>
      <c r="EA15" s="11" t="s">
        <v>29</v>
      </c>
      <c r="EB15" s="11" t="s">
        <v>29</v>
      </c>
      <c r="EC15" s="10"/>
      <c r="ED15" s="11" t="s">
        <v>29</v>
      </c>
      <c r="EE15" s="11" t="s">
        <v>29</v>
      </c>
      <c r="EF15" s="11" t="s">
        <v>29</v>
      </c>
      <c r="EG15" s="11" t="s">
        <v>29</v>
      </c>
      <c r="EH15" s="11" t="s">
        <v>29</v>
      </c>
      <c r="EI15" s="10"/>
      <c r="EJ15" s="11" t="s">
        <v>29</v>
      </c>
      <c r="EK15" s="11" t="s">
        <v>29</v>
      </c>
      <c r="EL15" s="11" t="s">
        <v>29</v>
      </c>
      <c r="EM15" s="11" t="s">
        <v>29</v>
      </c>
      <c r="EN15" s="11" t="s">
        <v>29</v>
      </c>
      <c r="EP15" s="7">
        <v>1987</v>
      </c>
      <c r="EQ15" s="10">
        <f t="shared" si="16"/>
        <v>19.38781455623085</v>
      </c>
      <c r="ER15" s="10">
        <f t="shared" si="17"/>
        <v>21.529188540952337</v>
      </c>
      <c r="ES15" s="10">
        <f t="shared" si="18"/>
        <v>21.423000820752435</v>
      </c>
      <c r="ET15" s="10"/>
      <c r="EU15" s="10">
        <f t="shared" si="19"/>
        <v>24.13427592715579</v>
      </c>
      <c r="EV15" s="10">
        <f t="shared" si="20"/>
        <v>27.25321399511798</v>
      </c>
      <c r="EW15" s="10">
        <f t="shared" si="21"/>
        <v>27.122413058953164</v>
      </c>
      <c r="EX15" s="10"/>
      <c r="EY15" s="10">
        <f t="shared" si="22"/>
        <v>1.186525463019448</v>
      </c>
      <c r="EZ15" s="10">
        <f t="shared" si="23"/>
        <v>2.265145150370727</v>
      </c>
      <c r="FA15" s="10">
        <f t="shared" si="24"/>
        <v>2.1007925911195704</v>
      </c>
      <c r="FB15" s="10"/>
      <c r="FC15" s="10">
        <f t="shared" si="25"/>
        <v>11.335615106374703</v>
      </c>
      <c r="FD15" s="10">
        <f t="shared" si="26"/>
        <v>12.57251313996496</v>
      </c>
      <c r="FE15" s="10">
        <f t="shared" si="27"/>
        <v>13.549047829937999</v>
      </c>
      <c r="FF15" s="10"/>
      <c r="FG15" s="13" t="s">
        <v>3</v>
      </c>
      <c r="FH15" s="13" t="s">
        <v>3</v>
      </c>
      <c r="FI15" s="13" t="s">
        <v>3</v>
      </c>
      <c r="FJ15" s="13"/>
      <c r="FK15" s="13" t="s">
        <v>3</v>
      </c>
      <c r="FL15" s="13" t="s">
        <v>3</v>
      </c>
      <c r="FM15" s="13" t="s">
        <v>3</v>
      </c>
      <c r="FN15" s="13"/>
      <c r="FO15" s="13" t="s">
        <v>3</v>
      </c>
      <c r="FP15" s="13" t="s">
        <v>3</v>
      </c>
      <c r="FQ15" s="13" t="s">
        <v>3</v>
      </c>
      <c r="FR15" s="13"/>
      <c r="FS15" s="13" t="s">
        <v>3</v>
      </c>
      <c r="FT15" s="13" t="s">
        <v>3</v>
      </c>
      <c r="FU15" s="13" t="s">
        <v>3</v>
      </c>
      <c r="FV15" s="13"/>
      <c r="FW15" s="13" t="s">
        <v>3</v>
      </c>
      <c r="FX15" s="13" t="s">
        <v>3</v>
      </c>
      <c r="FY15" s="13" t="s">
        <v>3</v>
      </c>
      <c r="FZ15" s="13"/>
      <c r="GA15" s="13" t="s">
        <v>3</v>
      </c>
      <c r="GB15" s="13" t="s">
        <v>3</v>
      </c>
      <c r="GC15" s="13" t="s">
        <v>3</v>
      </c>
      <c r="GD15" s="13"/>
      <c r="GE15" s="13" t="s">
        <v>3</v>
      </c>
      <c r="GF15" s="13" t="s">
        <v>3</v>
      </c>
      <c r="GG15" s="13" t="s">
        <v>3</v>
      </c>
      <c r="GH15" s="13"/>
      <c r="GI15" s="13" t="s">
        <v>3</v>
      </c>
      <c r="GJ15" s="13" t="s">
        <v>3</v>
      </c>
      <c r="GK15" s="13" t="s">
        <v>3</v>
      </c>
    </row>
    <row r="16" spans="1:193" ht="12">
      <c r="A16" s="7">
        <v>1988</v>
      </c>
      <c r="B16" s="8">
        <v>946990</v>
      </c>
      <c r="C16" s="8">
        <v>4335060</v>
      </c>
      <c r="D16" s="9">
        <f t="shared" si="0"/>
        <v>4.577725213571421</v>
      </c>
      <c r="E16" s="8">
        <v>2424280</v>
      </c>
      <c r="F16" s="10">
        <f t="shared" si="1"/>
        <v>55.92264005573164</v>
      </c>
      <c r="G16" s="10"/>
      <c r="H16" s="8">
        <v>2823890</v>
      </c>
      <c r="I16" s="8">
        <v>4265350</v>
      </c>
      <c r="J16" s="9">
        <f t="shared" si="2"/>
        <v>1.5104518943726561</v>
      </c>
      <c r="K16" s="8">
        <v>3409695</v>
      </c>
      <c r="L16" s="10">
        <f t="shared" si="3"/>
        <v>79.93939536028697</v>
      </c>
      <c r="M16" s="10"/>
      <c r="N16" s="8">
        <v>95650</v>
      </c>
      <c r="O16" s="8">
        <v>27380</v>
      </c>
      <c r="P16" s="9">
        <f t="shared" si="4"/>
        <v>0.28625196027182437</v>
      </c>
      <c r="Q16" s="8">
        <v>14610</v>
      </c>
      <c r="R16" s="10">
        <f t="shared" si="5"/>
        <v>53.36011687363039</v>
      </c>
      <c r="S16" s="10"/>
      <c r="T16" s="8">
        <v>24850</v>
      </c>
      <c r="U16" s="8">
        <v>117190</v>
      </c>
      <c r="V16" s="9">
        <f t="shared" si="6"/>
        <v>4.7158953722334</v>
      </c>
      <c r="W16" s="8">
        <v>66240</v>
      </c>
      <c r="X16" s="10">
        <f t="shared" si="7"/>
        <v>56.52359416332452</v>
      </c>
      <c r="Y16" s="10"/>
      <c r="Z16" s="11" t="s">
        <v>29</v>
      </c>
      <c r="AA16" s="11" t="s">
        <v>29</v>
      </c>
      <c r="AB16" s="11" t="s">
        <v>29</v>
      </c>
      <c r="AC16" s="11" t="s">
        <v>29</v>
      </c>
      <c r="AD16" s="11" t="s">
        <v>29</v>
      </c>
      <c r="AE16" s="11" t="s">
        <v>29</v>
      </c>
      <c r="AF16" s="11" t="s">
        <v>29</v>
      </c>
      <c r="AG16" s="11" t="s">
        <v>29</v>
      </c>
      <c r="AH16" s="11" t="s">
        <v>29</v>
      </c>
      <c r="AI16" s="11" t="s">
        <v>29</v>
      </c>
      <c r="AJ16" s="11" t="s">
        <v>29</v>
      </c>
      <c r="AK16" s="10"/>
      <c r="AL16" s="11" t="s">
        <v>29</v>
      </c>
      <c r="AM16" s="11" t="s">
        <v>29</v>
      </c>
      <c r="AN16" s="11" t="s">
        <v>29</v>
      </c>
      <c r="AO16" s="11" t="s">
        <v>29</v>
      </c>
      <c r="AP16" s="11" t="s">
        <v>29</v>
      </c>
      <c r="AQ16" s="10"/>
      <c r="AR16" s="11" t="s">
        <v>29</v>
      </c>
      <c r="AS16" s="11" t="s">
        <v>29</v>
      </c>
      <c r="AT16" s="11" t="s">
        <v>29</v>
      </c>
      <c r="AU16" s="11" t="s">
        <v>29</v>
      </c>
      <c r="AV16" s="11" t="s">
        <v>29</v>
      </c>
      <c r="AW16" s="10"/>
      <c r="AX16" s="11" t="s">
        <v>29</v>
      </c>
      <c r="AY16" s="11" t="s">
        <v>29</v>
      </c>
      <c r="AZ16" s="11" t="s">
        <v>29</v>
      </c>
      <c r="BA16" s="11" t="s">
        <v>29</v>
      </c>
      <c r="BB16" s="11" t="s">
        <v>29</v>
      </c>
      <c r="BC16" s="10"/>
      <c r="BD16" s="11" t="s">
        <v>29</v>
      </c>
      <c r="BE16" s="11" t="s">
        <v>29</v>
      </c>
      <c r="BF16" s="11" t="s">
        <v>29</v>
      </c>
      <c r="BG16" s="11" t="s">
        <v>29</v>
      </c>
      <c r="BH16" s="11" t="s">
        <v>29</v>
      </c>
      <c r="BI16" s="10"/>
      <c r="BJ16" s="11" t="s">
        <v>29</v>
      </c>
      <c r="BK16" s="11" t="s">
        <v>29</v>
      </c>
      <c r="BL16" s="11" t="s">
        <v>29</v>
      </c>
      <c r="BM16" s="11" t="s">
        <v>29</v>
      </c>
      <c r="BN16" s="11" t="s">
        <v>29</v>
      </c>
      <c r="BO16" s="10"/>
      <c r="BP16" s="11" t="s">
        <v>29</v>
      </c>
      <c r="BQ16" s="11" t="s">
        <v>29</v>
      </c>
      <c r="BR16" s="11" t="s">
        <v>29</v>
      </c>
      <c r="BS16" s="11" t="s">
        <v>29</v>
      </c>
      <c r="BT16" s="11" t="s">
        <v>29</v>
      </c>
      <c r="BU16" s="10"/>
      <c r="BV16" s="8">
        <v>4918920</v>
      </c>
      <c r="BW16" s="8">
        <v>20725600</v>
      </c>
      <c r="BX16" s="9">
        <f t="shared" si="8"/>
        <v>421.34452278142356</v>
      </c>
      <c r="BY16" s="8">
        <v>11641160</v>
      </c>
      <c r="BZ16" s="10">
        <f t="shared" si="9"/>
        <v>56.16802408615432</v>
      </c>
      <c r="CA16" s="10"/>
      <c r="CB16" s="8">
        <v>11737020</v>
      </c>
      <c r="CC16" s="8">
        <v>15842780</v>
      </c>
      <c r="CD16" s="9">
        <f t="shared" si="10"/>
        <v>134.98128144963542</v>
      </c>
      <c r="CE16" s="8">
        <v>12690690</v>
      </c>
      <c r="CF16" s="10">
        <f t="shared" si="11"/>
        <v>80.10393377929884</v>
      </c>
      <c r="CG16" s="10"/>
      <c r="CH16" s="8">
        <v>8467040</v>
      </c>
      <c r="CI16" s="8">
        <v>1268280</v>
      </c>
      <c r="CJ16" s="9">
        <f t="shared" si="12"/>
        <v>14.97902454694911</v>
      </c>
      <c r="CK16" s="8">
        <v>728690</v>
      </c>
      <c r="CL16" s="10">
        <f t="shared" si="13"/>
        <v>57.45497839593781</v>
      </c>
      <c r="CM16" s="10"/>
      <c r="CN16" s="8">
        <v>252330</v>
      </c>
      <c r="CO16" s="8">
        <v>1009970</v>
      </c>
      <c r="CP16" s="9">
        <f t="shared" si="14"/>
        <v>400.2575991756826</v>
      </c>
      <c r="CQ16" s="8">
        <v>532770</v>
      </c>
      <c r="CR16" s="10">
        <f t="shared" si="15"/>
        <v>52.751071814014274</v>
      </c>
      <c r="CS16" s="10"/>
      <c r="CT16" s="11" t="s">
        <v>29</v>
      </c>
      <c r="CU16" s="11" t="s">
        <v>29</v>
      </c>
      <c r="CV16" s="11" t="s">
        <v>29</v>
      </c>
      <c r="CW16" s="11" t="s">
        <v>29</v>
      </c>
      <c r="CX16" s="11" t="s">
        <v>29</v>
      </c>
      <c r="CY16" s="10"/>
      <c r="CZ16" s="11" t="s">
        <v>29</v>
      </c>
      <c r="DA16" s="11" t="s">
        <v>29</v>
      </c>
      <c r="DB16" s="11" t="s">
        <v>29</v>
      </c>
      <c r="DC16" s="11" t="s">
        <v>29</v>
      </c>
      <c r="DD16" s="11" t="s">
        <v>29</v>
      </c>
      <c r="DE16" s="11"/>
      <c r="DF16" s="11" t="s">
        <v>29</v>
      </c>
      <c r="DG16" s="11" t="s">
        <v>29</v>
      </c>
      <c r="DH16" s="11" t="s">
        <v>29</v>
      </c>
      <c r="DI16" s="11" t="s">
        <v>29</v>
      </c>
      <c r="DJ16" s="11" t="s">
        <v>29</v>
      </c>
      <c r="DK16" s="10"/>
      <c r="DL16" s="11" t="s">
        <v>29</v>
      </c>
      <c r="DM16" s="11" t="s">
        <v>29</v>
      </c>
      <c r="DN16" s="11" t="s">
        <v>29</v>
      </c>
      <c r="DO16" s="11" t="s">
        <v>29</v>
      </c>
      <c r="DP16" s="11" t="s">
        <v>29</v>
      </c>
      <c r="DQ16" s="10"/>
      <c r="DR16" s="11" t="s">
        <v>29</v>
      </c>
      <c r="DS16" s="11" t="s">
        <v>29</v>
      </c>
      <c r="DT16" s="11" t="s">
        <v>29</v>
      </c>
      <c r="DU16" s="11" t="s">
        <v>29</v>
      </c>
      <c r="DV16" s="11" t="s">
        <v>29</v>
      </c>
      <c r="DW16" s="10"/>
      <c r="DX16" s="11" t="s">
        <v>29</v>
      </c>
      <c r="DY16" s="11" t="s">
        <v>29</v>
      </c>
      <c r="DZ16" s="11" t="s">
        <v>29</v>
      </c>
      <c r="EA16" s="11" t="s">
        <v>29</v>
      </c>
      <c r="EB16" s="11" t="s">
        <v>29</v>
      </c>
      <c r="EC16" s="10"/>
      <c r="ED16" s="11" t="s">
        <v>29</v>
      </c>
      <c r="EE16" s="11" t="s">
        <v>29</v>
      </c>
      <c r="EF16" s="11" t="s">
        <v>29</v>
      </c>
      <c r="EG16" s="11" t="s">
        <v>29</v>
      </c>
      <c r="EH16" s="11" t="s">
        <v>29</v>
      </c>
      <c r="EI16" s="10"/>
      <c r="EJ16" s="11" t="s">
        <v>29</v>
      </c>
      <c r="EK16" s="11" t="s">
        <v>29</v>
      </c>
      <c r="EL16" s="11" t="s">
        <v>29</v>
      </c>
      <c r="EM16" s="11" t="s">
        <v>29</v>
      </c>
      <c r="EN16" s="11" t="s">
        <v>29</v>
      </c>
      <c r="EP16" s="7">
        <v>1988</v>
      </c>
      <c r="EQ16" s="10">
        <f t="shared" si="16"/>
        <v>19.251990274287852</v>
      </c>
      <c r="ER16" s="10">
        <f t="shared" si="17"/>
        <v>20.91645115219825</v>
      </c>
      <c r="ES16" s="10">
        <f t="shared" si="18"/>
        <v>20.82507241546375</v>
      </c>
      <c r="ET16" s="10"/>
      <c r="EU16" s="10">
        <f t="shared" si="19"/>
        <v>24.059684655900732</v>
      </c>
      <c r="EV16" s="10">
        <f t="shared" si="20"/>
        <v>26.922989525828168</v>
      </c>
      <c r="EW16" s="10">
        <f t="shared" si="21"/>
        <v>26.86768804533087</v>
      </c>
      <c r="EX16" s="10"/>
      <c r="EY16" s="10">
        <f t="shared" si="22"/>
        <v>1.129674597025643</v>
      </c>
      <c r="EZ16" s="10">
        <f t="shared" si="23"/>
        <v>2.1588292806004983</v>
      </c>
      <c r="FA16" s="10">
        <f t="shared" si="24"/>
        <v>2.0049678189627964</v>
      </c>
      <c r="FB16" s="10"/>
      <c r="FC16" s="10">
        <f t="shared" si="25"/>
        <v>9.848214639559307</v>
      </c>
      <c r="FD16" s="10">
        <f t="shared" si="26"/>
        <v>11.603314949949008</v>
      </c>
      <c r="FE16" s="10">
        <f t="shared" si="27"/>
        <v>12.43313249619911</v>
      </c>
      <c r="FF16" s="10"/>
      <c r="FG16" s="13" t="s">
        <v>3</v>
      </c>
      <c r="FH16" s="13" t="s">
        <v>3</v>
      </c>
      <c r="FI16" s="13" t="s">
        <v>3</v>
      </c>
      <c r="FJ16" s="13"/>
      <c r="FK16" s="13" t="s">
        <v>3</v>
      </c>
      <c r="FL16" s="13" t="s">
        <v>3</v>
      </c>
      <c r="FM16" s="13" t="s">
        <v>3</v>
      </c>
      <c r="FN16" s="13"/>
      <c r="FO16" s="13" t="s">
        <v>3</v>
      </c>
      <c r="FP16" s="13" t="s">
        <v>3</v>
      </c>
      <c r="FQ16" s="13" t="s">
        <v>3</v>
      </c>
      <c r="FR16" s="13"/>
      <c r="FS16" s="13" t="s">
        <v>3</v>
      </c>
      <c r="FT16" s="13" t="s">
        <v>3</v>
      </c>
      <c r="FU16" s="13" t="s">
        <v>3</v>
      </c>
      <c r="FV16" s="13"/>
      <c r="FW16" s="13" t="s">
        <v>3</v>
      </c>
      <c r="FX16" s="13" t="s">
        <v>3</v>
      </c>
      <c r="FY16" s="13" t="s">
        <v>3</v>
      </c>
      <c r="FZ16" s="13"/>
      <c r="GA16" s="13" t="s">
        <v>3</v>
      </c>
      <c r="GB16" s="13" t="s">
        <v>3</v>
      </c>
      <c r="GC16" s="13" t="s">
        <v>3</v>
      </c>
      <c r="GD16" s="13"/>
      <c r="GE16" s="13" t="s">
        <v>3</v>
      </c>
      <c r="GF16" s="13" t="s">
        <v>3</v>
      </c>
      <c r="GG16" s="13" t="s">
        <v>3</v>
      </c>
      <c r="GH16" s="13"/>
      <c r="GI16" s="13" t="s">
        <v>3</v>
      </c>
      <c r="GJ16" s="13" t="s">
        <v>3</v>
      </c>
      <c r="GK16" s="13" t="s">
        <v>3</v>
      </c>
    </row>
    <row r="17" spans="1:193" ht="12">
      <c r="A17" s="7">
        <v>1989</v>
      </c>
      <c r="B17" s="8">
        <v>1002910</v>
      </c>
      <c r="C17" s="8">
        <v>4524450</v>
      </c>
      <c r="D17" s="9">
        <f t="shared" si="0"/>
        <v>4.511322052826276</v>
      </c>
      <c r="E17" s="8">
        <v>2527330</v>
      </c>
      <c r="F17" s="10">
        <f t="shared" si="1"/>
        <v>55.859386223739904</v>
      </c>
      <c r="G17" s="10"/>
      <c r="H17" s="8">
        <v>2936240</v>
      </c>
      <c r="I17" s="8">
        <v>4411280</v>
      </c>
      <c r="J17" s="9">
        <f t="shared" si="2"/>
        <v>1.502356755578563</v>
      </c>
      <c r="K17" s="8">
        <v>3524820</v>
      </c>
      <c r="L17" s="10">
        <f t="shared" si="3"/>
        <v>79.90469886291507</v>
      </c>
      <c r="M17" s="10"/>
      <c r="N17" s="8">
        <v>94530</v>
      </c>
      <c r="O17" s="8">
        <v>25110</v>
      </c>
      <c r="P17" s="9">
        <f t="shared" si="4"/>
        <v>0.2656299587432561</v>
      </c>
      <c r="Q17" s="8">
        <v>13470</v>
      </c>
      <c r="R17" s="10">
        <f t="shared" si="5"/>
        <v>53.643966547192356</v>
      </c>
      <c r="S17" s="10"/>
      <c r="T17" s="8">
        <v>24390</v>
      </c>
      <c r="U17" s="8">
        <v>113980</v>
      </c>
      <c r="V17" s="9">
        <f t="shared" si="6"/>
        <v>4.673226732267323</v>
      </c>
      <c r="W17" s="8">
        <v>64130</v>
      </c>
      <c r="X17" s="10">
        <f t="shared" si="7"/>
        <v>56.26425688717319</v>
      </c>
      <c r="Y17" s="10"/>
      <c r="Z17" s="11" t="s">
        <v>29</v>
      </c>
      <c r="AA17" s="11" t="s">
        <v>29</v>
      </c>
      <c r="AB17" s="11" t="s">
        <v>29</v>
      </c>
      <c r="AC17" s="11" t="s">
        <v>29</v>
      </c>
      <c r="AD17" s="11" t="s">
        <v>29</v>
      </c>
      <c r="AE17" s="11" t="s">
        <v>29</v>
      </c>
      <c r="AF17" s="11" t="s">
        <v>29</v>
      </c>
      <c r="AG17" s="11" t="s">
        <v>29</v>
      </c>
      <c r="AH17" s="11" t="s">
        <v>29</v>
      </c>
      <c r="AI17" s="11" t="s">
        <v>29</v>
      </c>
      <c r="AJ17" s="11" t="s">
        <v>29</v>
      </c>
      <c r="AK17" s="10"/>
      <c r="AL17" s="11" t="s">
        <v>29</v>
      </c>
      <c r="AM17" s="11" t="s">
        <v>29</v>
      </c>
      <c r="AN17" s="11" t="s">
        <v>29</v>
      </c>
      <c r="AO17" s="11" t="s">
        <v>29</v>
      </c>
      <c r="AP17" s="11" t="s">
        <v>29</v>
      </c>
      <c r="AQ17" s="10"/>
      <c r="AR17" s="11" t="s">
        <v>29</v>
      </c>
      <c r="AS17" s="11" t="s">
        <v>29</v>
      </c>
      <c r="AT17" s="11" t="s">
        <v>29</v>
      </c>
      <c r="AU17" s="11" t="s">
        <v>29</v>
      </c>
      <c r="AV17" s="11" t="s">
        <v>29</v>
      </c>
      <c r="AW17" s="10"/>
      <c r="AX17" s="11" t="s">
        <v>29</v>
      </c>
      <c r="AY17" s="11" t="s">
        <v>29</v>
      </c>
      <c r="AZ17" s="11" t="s">
        <v>29</v>
      </c>
      <c r="BA17" s="11" t="s">
        <v>29</v>
      </c>
      <c r="BB17" s="11" t="s">
        <v>29</v>
      </c>
      <c r="BC17" s="10"/>
      <c r="BD17" s="11" t="s">
        <v>29</v>
      </c>
      <c r="BE17" s="11" t="s">
        <v>29</v>
      </c>
      <c r="BF17" s="11" t="s">
        <v>29</v>
      </c>
      <c r="BG17" s="11" t="s">
        <v>29</v>
      </c>
      <c r="BH17" s="11" t="s">
        <v>29</v>
      </c>
      <c r="BI17" s="10"/>
      <c r="BJ17" s="11" t="s">
        <v>29</v>
      </c>
      <c r="BK17" s="11" t="s">
        <v>29</v>
      </c>
      <c r="BL17" s="11" t="s">
        <v>29</v>
      </c>
      <c r="BM17" s="11" t="s">
        <v>29</v>
      </c>
      <c r="BN17" s="11" t="s">
        <v>29</v>
      </c>
      <c r="BO17" s="10"/>
      <c r="BP17" s="11" t="s">
        <v>29</v>
      </c>
      <c r="BQ17" s="11" t="s">
        <v>29</v>
      </c>
      <c r="BR17" s="11" t="s">
        <v>29</v>
      </c>
      <c r="BS17" s="11" t="s">
        <v>29</v>
      </c>
      <c r="BT17" s="11" t="s">
        <v>29</v>
      </c>
      <c r="BU17" s="10"/>
      <c r="BV17" s="8">
        <v>4873720</v>
      </c>
      <c r="BW17" s="8">
        <v>20413660</v>
      </c>
      <c r="BX17" s="9">
        <f t="shared" si="8"/>
        <v>418.8517190154543</v>
      </c>
      <c r="BY17" s="8">
        <v>11459110</v>
      </c>
      <c r="BZ17" s="10">
        <f t="shared" si="9"/>
        <v>56.13451972845634</v>
      </c>
      <c r="CA17" s="10"/>
      <c r="CB17" s="8">
        <v>11971760</v>
      </c>
      <c r="CC17" s="8">
        <v>16179370</v>
      </c>
      <c r="CD17" s="9">
        <f t="shared" si="10"/>
        <v>135.14612721938963</v>
      </c>
      <c r="CE17" s="8">
        <v>12952870</v>
      </c>
      <c r="CF17" s="10">
        <f t="shared" si="11"/>
        <v>80.05793797904369</v>
      </c>
      <c r="CG17" s="10"/>
      <c r="CH17" s="8">
        <v>9126020</v>
      </c>
      <c r="CI17" s="8">
        <v>1379080</v>
      </c>
      <c r="CJ17" s="9">
        <f t="shared" si="12"/>
        <v>15.111516301739423</v>
      </c>
      <c r="CK17" s="8">
        <v>790870</v>
      </c>
      <c r="CL17" s="10">
        <f t="shared" si="13"/>
        <v>57.34765205789367</v>
      </c>
      <c r="CM17" s="10"/>
      <c r="CN17" s="8">
        <v>258380</v>
      </c>
      <c r="CO17" s="8">
        <v>1024520</v>
      </c>
      <c r="CP17" s="9">
        <f t="shared" si="14"/>
        <v>396.51675826302346</v>
      </c>
      <c r="CQ17" s="8">
        <v>541700</v>
      </c>
      <c r="CR17" s="10">
        <f t="shared" si="15"/>
        <v>52.87354078007262</v>
      </c>
      <c r="CS17" s="10"/>
      <c r="CT17" s="11" t="s">
        <v>29</v>
      </c>
      <c r="CU17" s="11" t="s">
        <v>29</v>
      </c>
      <c r="CV17" s="11" t="s">
        <v>29</v>
      </c>
      <c r="CW17" s="11" t="s">
        <v>29</v>
      </c>
      <c r="CX17" s="11" t="s">
        <v>29</v>
      </c>
      <c r="CY17" s="10"/>
      <c r="CZ17" s="11" t="s">
        <v>29</v>
      </c>
      <c r="DA17" s="11" t="s">
        <v>29</v>
      </c>
      <c r="DB17" s="11" t="s">
        <v>29</v>
      </c>
      <c r="DC17" s="11" t="s">
        <v>29</v>
      </c>
      <c r="DD17" s="11" t="s">
        <v>29</v>
      </c>
      <c r="DE17" s="11"/>
      <c r="DF17" s="11" t="s">
        <v>29</v>
      </c>
      <c r="DG17" s="11" t="s">
        <v>29</v>
      </c>
      <c r="DH17" s="11" t="s">
        <v>29</v>
      </c>
      <c r="DI17" s="11" t="s">
        <v>29</v>
      </c>
      <c r="DJ17" s="11" t="s">
        <v>29</v>
      </c>
      <c r="DK17" s="10"/>
      <c r="DL17" s="11" t="s">
        <v>29</v>
      </c>
      <c r="DM17" s="11" t="s">
        <v>29</v>
      </c>
      <c r="DN17" s="11" t="s">
        <v>29</v>
      </c>
      <c r="DO17" s="11" t="s">
        <v>29</v>
      </c>
      <c r="DP17" s="11" t="s">
        <v>29</v>
      </c>
      <c r="DQ17" s="10"/>
      <c r="DR17" s="11" t="s">
        <v>29</v>
      </c>
      <c r="DS17" s="11" t="s">
        <v>29</v>
      </c>
      <c r="DT17" s="11" t="s">
        <v>29</v>
      </c>
      <c r="DU17" s="11" t="s">
        <v>29</v>
      </c>
      <c r="DV17" s="11" t="s">
        <v>29</v>
      </c>
      <c r="DW17" s="10"/>
      <c r="DX17" s="11" t="s">
        <v>29</v>
      </c>
      <c r="DY17" s="11" t="s">
        <v>29</v>
      </c>
      <c r="DZ17" s="11" t="s">
        <v>29</v>
      </c>
      <c r="EA17" s="11" t="s">
        <v>29</v>
      </c>
      <c r="EB17" s="11" t="s">
        <v>29</v>
      </c>
      <c r="EC17" s="10"/>
      <c r="ED17" s="11" t="s">
        <v>29</v>
      </c>
      <c r="EE17" s="11" t="s">
        <v>29</v>
      </c>
      <c r="EF17" s="11" t="s">
        <v>29</v>
      </c>
      <c r="EG17" s="11" t="s">
        <v>29</v>
      </c>
      <c r="EH17" s="11" t="s">
        <v>29</v>
      </c>
      <c r="EI17" s="10"/>
      <c r="EJ17" s="11" t="s">
        <v>29</v>
      </c>
      <c r="EK17" s="11" t="s">
        <v>29</v>
      </c>
      <c r="EL17" s="11" t="s">
        <v>29</v>
      </c>
      <c r="EM17" s="11" t="s">
        <v>29</v>
      </c>
      <c r="EN17" s="11" t="s">
        <v>29</v>
      </c>
      <c r="EP17" s="7">
        <v>1989</v>
      </c>
      <c r="EQ17" s="10">
        <f t="shared" si="16"/>
        <v>20.57791584251865</v>
      </c>
      <c r="ER17" s="10">
        <f t="shared" si="17"/>
        <v>22.163835392575365</v>
      </c>
      <c r="ES17" s="10">
        <f t="shared" si="18"/>
        <v>22.055203240042204</v>
      </c>
      <c r="ET17" s="10"/>
      <c r="EU17" s="10">
        <f t="shared" si="19"/>
        <v>24.526385427038296</v>
      </c>
      <c r="EV17" s="10">
        <f t="shared" si="20"/>
        <v>27.264844057586913</v>
      </c>
      <c r="EW17" s="10">
        <f t="shared" si="21"/>
        <v>27.2126563456593</v>
      </c>
      <c r="EX17" s="10"/>
      <c r="EY17" s="10">
        <f t="shared" si="22"/>
        <v>1.0358294196155609</v>
      </c>
      <c r="EZ17" s="10">
        <f t="shared" si="23"/>
        <v>1.8207790701047075</v>
      </c>
      <c r="FA17" s="10">
        <f t="shared" si="24"/>
        <v>1.703187628813838</v>
      </c>
      <c r="FB17" s="10"/>
      <c r="FC17" s="10">
        <f t="shared" si="25"/>
        <v>9.43958510720644</v>
      </c>
      <c r="FD17" s="10">
        <f t="shared" si="26"/>
        <v>11.125209854370826</v>
      </c>
      <c r="FE17" s="10">
        <f t="shared" si="27"/>
        <v>11.838656082702602</v>
      </c>
      <c r="FF17" s="10"/>
      <c r="FG17" s="13" t="s">
        <v>3</v>
      </c>
      <c r="FH17" s="13" t="s">
        <v>3</v>
      </c>
      <c r="FI17" s="13" t="s">
        <v>3</v>
      </c>
      <c r="FJ17" s="13"/>
      <c r="FK17" s="13" t="s">
        <v>3</v>
      </c>
      <c r="FL17" s="13" t="s">
        <v>3</v>
      </c>
      <c r="FM17" s="13" t="s">
        <v>3</v>
      </c>
      <c r="FN17" s="13"/>
      <c r="FO17" s="13" t="s">
        <v>3</v>
      </c>
      <c r="FP17" s="13" t="s">
        <v>3</v>
      </c>
      <c r="FQ17" s="13" t="s">
        <v>3</v>
      </c>
      <c r="FR17" s="13"/>
      <c r="FS17" s="13" t="s">
        <v>3</v>
      </c>
      <c r="FT17" s="13" t="s">
        <v>3</v>
      </c>
      <c r="FU17" s="13" t="s">
        <v>3</v>
      </c>
      <c r="FV17" s="13"/>
      <c r="FW17" s="13" t="s">
        <v>3</v>
      </c>
      <c r="FX17" s="13" t="s">
        <v>3</v>
      </c>
      <c r="FY17" s="13" t="s">
        <v>3</v>
      </c>
      <c r="FZ17" s="13"/>
      <c r="GA17" s="13" t="s">
        <v>3</v>
      </c>
      <c r="GB17" s="13" t="s">
        <v>3</v>
      </c>
      <c r="GC17" s="13" t="s">
        <v>3</v>
      </c>
      <c r="GD17" s="13"/>
      <c r="GE17" s="13" t="s">
        <v>3</v>
      </c>
      <c r="GF17" s="13" t="s">
        <v>3</v>
      </c>
      <c r="GG17" s="13" t="s">
        <v>3</v>
      </c>
      <c r="GH17" s="13"/>
      <c r="GI17" s="13" t="s">
        <v>3</v>
      </c>
      <c r="GJ17" s="13" t="s">
        <v>3</v>
      </c>
      <c r="GK17" s="13" t="s">
        <v>3</v>
      </c>
    </row>
    <row r="18" spans="1:193" ht="12">
      <c r="A18" s="7">
        <v>1990</v>
      </c>
      <c r="B18" s="8">
        <v>1014260</v>
      </c>
      <c r="C18" s="8">
        <v>4602610</v>
      </c>
      <c r="D18" s="9">
        <f t="shared" si="0"/>
        <v>4.537899552383018</v>
      </c>
      <c r="E18" s="8">
        <v>2536430</v>
      </c>
      <c r="F18" s="10">
        <f t="shared" si="1"/>
        <v>55.108514516763314</v>
      </c>
      <c r="G18" s="10"/>
      <c r="H18" s="8">
        <v>2914010</v>
      </c>
      <c r="I18" s="8">
        <v>4458730</v>
      </c>
      <c r="J18" s="9">
        <f t="shared" si="2"/>
        <v>1.5301011321169111</v>
      </c>
      <c r="K18" s="8">
        <v>3566100</v>
      </c>
      <c r="L18" s="10">
        <f t="shared" si="3"/>
        <v>79.98017372659928</v>
      </c>
      <c r="M18" s="10"/>
      <c r="N18" s="8">
        <v>175150</v>
      </c>
      <c r="O18" s="8">
        <v>35180</v>
      </c>
      <c r="P18" s="9">
        <f t="shared" si="4"/>
        <v>0.2008564087924636</v>
      </c>
      <c r="Q18" s="8">
        <v>19490</v>
      </c>
      <c r="R18" s="10">
        <f t="shared" si="5"/>
        <v>55.40079590676521</v>
      </c>
      <c r="S18" s="10"/>
      <c r="T18" s="8">
        <v>28260</v>
      </c>
      <c r="U18" s="8">
        <v>140320</v>
      </c>
      <c r="V18" s="9">
        <f t="shared" si="6"/>
        <v>4.9653220099079975</v>
      </c>
      <c r="W18" s="8">
        <v>79320</v>
      </c>
      <c r="X18" s="10">
        <f t="shared" si="7"/>
        <v>56.52793614595211</v>
      </c>
      <c r="Y18" s="10"/>
      <c r="Z18" s="11" t="s">
        <v>29</v>
      </c>
      <c r="AA18" s="11" t="s">
        <v>29</v>
      </c>
      <c r="AB18" s="11" t="s">
        <v>29</v>
      </c>
      <c r="AC18" s="11" t="s">
        <v>29</v>
      </c>
      <c r="AD18" s="11" t="s">
        <v>29</v>
      </c>
      <c r="AE18" s="11" t="s">
        <v>29</v>
      </c>
      <c r="AF18" s="11" t="s">
        <v>29</v>
      </c>
      <c r="AG18" s="11" t="s">
        <v>29</v>
      </c>
      <c r="AH18" s="11" t="s">
        <v>29</v>
      </c>
      <c r="AI18" s="11" t="s">
        <v>29</v>
      </c>
      <c r="AJ18" s="11" t="s">
        <v>29</v>
      </c>
      <c r="AK18" s="10"/>
      <c r="AL18" s="11" t="s">
        <v>29</v>
      </c>
      <c r="AM18" s="11" t="s">
        <v>29</v>
      </c>
      <c r="AN18" s="11" t="s">
        <v>29</v>
      </c>
      <c r="AO18" s="11" t="s">
        <v>29</v>
      </c>
      <c r="AP18" s="11" t="s">
        <v>29</v>
      </c>
      <c r="AQ18" s="10"/>
      <c r="AR18" s="11" t="s">
        <v>29</v>
      </c>
      <c r="AS18" s="11" t="s">
        <v>29</v>
      </c>
      <c r="AT18" s="11" t="s">
        <v>29</v>
      </c>
      <c r="AU18" s="11" t="s">
        <v>29</v>
      </c>
      <c r="AV18" s="11" t="s">
        <v>29</v>
      </c>
      <c r="AW18" s="10"/>
      <c r="AX18" s="11" t="s">
        <v>29</v>
      </c>
      <c r="AY18" s="11" t="s">
        <v>29</v>
      </c>
      <c r="AZ18" s="11" t="s">
        <v>29</v>
      </c>
      <c r="BA18" s="11" t="s">
        <v>29</v>
      </c>
      <c r="BB18" s="11" t="s">
        <v>29</v>
      </c>
      <c r="BC18" s="10"/>
      <c r="BD18" s="11" t="s">
        <v>29</v>
      </c>
      <c r="BE18" s="11" t="s">
        <v>29</v>
      </c>
      <c r="BF18" s="11" t="s">
        <v>29</v>
      </c>
      <c r="BG18" s="11" t="s">
        <v>29</v>
      </c>
      <c r="BH18" s="11" t="s">
        <v>29</v>
      </c>
      <c r="BI18" s="10"/>
      <c r="BJ18" s="11" t="s">
        <v>29</v>
      </c>
      <c r="BK18" s="11" t="s">
        <v>29</v>
      </c>
      <c r="BL18" s="11" t="s">
        <v>29</v>
      </c>
      <c r="BM18" s="11" t="s">
        <v>29</v>
      </c>
      <c r="BN18" s="11" t="s">
        <v>29</v>
      </c>
      <c r="BO18" s="10"/>
      <c r="BP18" s="11" t="s">
        <v>29</v>
      </c>
      <c r="BQ18" s="11" t="s">
        <v>29</v>
      </c>
      <c r="BR18" s="11" t="s">
        <v>29</v>
      </c>
      <c r="BS18" s="11" t="s">
        <v>29</v>
      </c>
      <c r="BT18" s="11" t="s">
        <v>29</v>
      </c>
      <c r="BU18" s="10"/>
      <c r="BV18" s="8">
        <v>4884360</v>
      </c>
      <c r="BW18" s="8">
        <v>20828260</v>
      </c>
      <c r="BX18" s="9">
        <f t="shared" si="8"/>
        <v>426.427617947899</v>
      </c>
      <c r="BY18" s="8">
        <v>11653500</v>
      </c>
      <c r="BZ18" s="10">
        <f t="shared" si="9"/>
        <v>55.95042504750757</v>
      </c>
      <c r="CA18" s="10"/>
      <c r="CB18" s="8">
        <v>12133720</v>
      </c>
      <c r="CC18" s="8">
        <v>16627530</v>
      </c>
      <c r="CD18" s="9">
        <f t="shared" si="10"/>
        <v>137.03571534533515</v>
      </c>
      <c r="CE18" s="8">
        <v>13330500</v>
      </c>
      <c r="CF18" s="10">
        <f t="shared" si="11"/>
        <v>80.17125814838404</v>
      </c>
      <c r="CG18" s="10"/>
      <c r="CH18" s="8">
        <v>9582370</v>
      </c>
      <c r="CI18" s="8">
        <v>1477480</v>
      </c>
      <c r="CJ18" s="9">
        <f t="shared" si="12"/>
        <v>15.418732526504403</v>
      </c>
      <c r="CK18" s="8">
        <v>847340</v>
      </c>
      <c r="CL18" s="10">
        <f t="shared" si="13"/>
        <v>57.35035330427485</v>
      </c>
      <c r="CM18" s="10"/>
      <c r="CN18" s="8">
        <v>259400</v>
      </c>
      <c r="CO18" s="8">
        <v>1073210</v>
      </c>
      <c r="CP18" s="9">
        <f t="shared" si="14"/>
        <v>413.727833461835</v>
      </c>
      <c r="CQ18" s="8">
        <v>570290</v>
      </c>
      <c r="CR18" s="10">
        <f t="shared" si="15"/>
        <v>53.1387146970304</v>
      </c>
      <c r="CS18" s="10"/>
      <c r="CT18" s="11" t="s">
        <v>29</v>
      </c>
      <c r="CU18" s="11" t="s">
        <v>29</v>
      </c>
      <c r="CV18" s="11" t="s">
        <v>29</v>
      </c>
      <c r="CW18" s="11" t="s">
        <v>29</v>
      </c>
      <c r="CX18" s="11" t="s">
        <v>29</v>
      </c>
      <c r="CY18" s="10"/>
      <c r="CZ18" s="11" t="s">
        <v>29</v>
      </c>
      <c r="DA18" s="11" t="s">
        <v>29</v>
      </c>
      <c r="DB18" s="11" t="s">
        <v>29</v>
      </c>
      <c r="DC18" s="11" t="s">
        <v>29</v>
      </c>
      <c r="DD18" s="11" t="s">
        <v>29</v>
      </c>
      <c r="DE18" s="11"/>
      <c r="DF18" s="11" t="s">
        <v>29</v>
      </c>
      <c r="DG18" s="11" t="s">
        <v>29</v>
      </c>
      <c r="DH18" s="11" t="s">
        <v>29</v>
      </c>
      <c r="DI18" s="11" t="s">
        <v>29</v>
      </c>
      <c r="DJ18" s="11" t="s">
        <v>29</v>
      </c>
      <c r="DK18" s="10"/>
      <c r="DL18" s="11" t="s">
        <v>29</v>
      </c>
      <c r="DM18" s="11" t="s">
        <v>29</v>
      </c>
      <c r="DN18" s="11" t="s">
        <v>29</v>
      </c>
      <c r="DO18" s="11" t="s">
        <v>29</v>
      </c>
      <c r="DP18" s="11" t="s">
        <v>29</v>
      </c>
      <c r="DQ18" s="10"/>
      <c r="DR18" s="11" t="s">
        <v>29</v>
      </c>
      <c r="DS18" s="11" t="s">
        <v>29</v>
      </c>
      <c r="DT18" s="11" t="s">
        <v>29</v>
      </c>
      <c r="DU18" s="11" t="s">
        <v>29</v>
      </c>
      <c r="DV18" s="11" t="s">
        <v>29</v>
      </c>
      <c r="DW18" s="10"/>
      <c r="DX18" s="11" t="s">
        <v>29</v>
      </c>
      <c r="DY18" s="11" t="s">
        <v>29</v>
      </c>
      <c r="DZ18" s="11" t="s">
        <v>29</v>
      </c>
      <c r="EA18" s="11" t="s">
        <v>29</v>
      </c>
      <c r="EB18" s="11" t="s">
        <v>29</v>
      </c>
      <c r="EC18" s="10"/>
      <c r="ED18" s="11" t="s">
        <v>29</v>
      </c>
      <c r="EE18" s="11" t="s">
        <v>29</v>
      </c>
      <c r="EF18" s="11" t="s">
        <v>29</v>
      </c>
      <c r="EG18" s="11" t="s">
        <v>29</v>
      </c>
      <c r="EH18" s="11" t="s">
        <v>29</v>
      </c>
      <c r="EI18" s="10"/>
      <c r="EJ18" s="11" t="s">
        <v>29</v>
      </c>
      <c r="EK18" s="11" t="s">
        <v>29</v>
      </c>
      <c r="EL18" s="11" t="s">
        <v>29</v>
      </c>
      <c r="EM18" s="11" t="s">
        <v>29</v>
      </c>
      <c r="EN18" s="11" t="s">
        <v>29</v>
      </c>
      <c r="EP18" s="7">
        <v>1990</v>
      </c>
      <c r="EQ18" s="10">
        <f t="shared" si="16"/>
        <v>20.765463643138506</v>
      </c>
      <c r="ER18" s="10">
        <f t="shared" si="17"/>
        <v>22.097909282868564</v>
      </c>
      <c r="ES18" s="10">
        <f t="shared" si="18"/>
        <v>21.76539237139057</v>
      </c>
      <c r="ET18" s="10"/>
      <c r="EU18" s="10">
        <f t="shared" si="19"/>
        <v>24.015800595365643</v>
      </c>
      <c r="EV18" s="10">
        <f t="shared" si="20"/>
        <v>26.815347799703265</v>
      </c>
      <c r="EW18" s="10">
        <f t="shared" si="21"/>
        <v>26.751434679869472</v>
      </c>
      <c r="EX18" s="10"/>
      <c r="EY18" s="10">
        <f t="shared" si="22"/>
        <v>1.827835911157678</v>
      </c>
      <c r="EZ18" s="10">
        <f t="shared" si="23"/>
        <v>2.3810813005929012</v>
      </c>
      <c r="FA18" s="10">
        <f t="shared" si="24"/>
        <v>2.3001392593291947</v>
      </c>
      <c r="FB18" s="10"/>
      <c r="FC18" s="10">
        <f t="shared" si="25"/>
        <v>10.894371626831148</v>
      </c>
      <c r="FD18" s="10">
        <f t="shared" si="26"/>
        <v>13.074794308662797</v>
      </c>
      <c r="FE18" s="10">
        <f t="shared" si="27"/>
        <v>13.908713110873416</v>
      </c>
      <c r="FF18" s="10"/>
      <c r="FG18" s="13" t="s">
        <v>3</v>
      </c>
      <c r="FH18" s="13" t="s">
        <v>3</v>
      </c>
      <c r="FI18" s="13" t="s">
        <v>3</v>
      </c>
      <c r="FJ18" s="13"/>
      <c r="FK18" s="13" t="s">
        <v>3</v>
      </c>
      <c r="FL18" s="13" t="s">
        <v>3</v>
      </c>
      <c r="FM18" s="13" t="s">
        <v>3</v>
      </c>
      <c r="FN18" s="13"/>
      <c r="FO18" s="13" t="s">
        <v>3</v>
      </c>
      <c r="FP18" s="13" t="s">
        <v>3</v>
      </c>
      <c r="FQ18" s="13" t="s">
        <v>3</v>
      </c>
      <c r="FR18" s="13"/>
      <c r="FS18" s="13" t="s">
        <v>3</v>
      </c>
      <c r="FT18" s="13" t="s">
        <v>3</v>
      </c>
      <c r="FU18" s="13" t="s">
        <v>3</v>
      </c>
      <c r="FV18" s="13"/>
      <c r="FW18" s="13" t="s">
        <v>3</v>
      </c>
      <c r="FX18" s="13" t="s">
        <v>3</v>
      </c>
      <c r="FY18" s="13" t="s">
        <v>3</v>
      </c>
      <c r="FZ18" s="13"/>
      <c r="GA18" s="13" t="s">
        <v>3</v>
      </c>
      <c r="GB18" s="13" t="s">
        <v>3</v>
      </c>
      <c r="GC18" s="13" t="s">
        <v>3</v>
      </c>
      <c r="GD18" s="13"/>
      <c r="GE18" s="13" t="s">
        <v>3</v>
      </c>
      <c r="GF18" s="13" t="s">
        <v>3</v>
      </c>
      <c r="GG18" s="13" t="s">
        <v>3</v>
      </c>
      <c r="GH18" s="13"/>
      <c r="GI18" s="13" t="s">
        <v>3</v>
      </c>
      <c r="GJ18" s="13" t="s">
        <v>3</v>
      </c>
      <c r="GK18" s="13" t="s">
        <v>3</v>
      </c>
    </row>
    <row r="19" spans="1:193" ht="12">
      <c r="A19" s="7">
        <v>1991</v>
      </c>
      <c r="B19" s="8">
        <v>1008070</v>
      </c>
      <c r="C19" s="8">
        <v>4574110</v>
      </c>
      <c r="D19" s="9">
        <f t="shared" si="0"/>
        <v>4.537492436041148</v>
      </c>
      <c r="E19" s="8">
        <v>2522590</v>
      </c>
      <c r="F19" s="10">
        <f t="shared" si="1"/>
        <v>55.149307734182166</v>
      </c>
      <c r="G19" s="10"/>
      <c r="H19" s="8">
        <v>2860030</v>
      </c>
      <c r="I19" s="8">
        <v>4405130</v>
      </c>
      <c r="J19" s="9">
        <f t="shared" si="2"/>
        <v>1.5402390884011705</v>
      </c>
      <c r="K19" s="8">
        <v>3519460</v>
      </c>
      <c r="L19" s="10">
        <f t="shared" si="3"/>
        <v>79.89457745855401</v>
      </c>
      <c r="M19" s="10"/>
      <c r="N19" s="8">
        <v>119840</v>
      </c>
      <c r="O19" s="8">
        <v>22850</v>
      </c>
      <c r="P19" s="9">
        <f t="shared" si="4"/>
        <v>0.19067089452603472</v>
      </c>
      <c r="Q19" s="8">
        <v>12910</v>
      </c>
      <c r="R19" s="10">
        <f t="shared" si="5"/>
        <v>56.49890590809628</v>
      </c>
      <c r="S19" s="10"/>
      <c r="T19" s="8">
        <v>27750</v>
      </c>
      <c r="U19" s="8">
        <v>135370</v>
      </c>
      <c r="V19" s="9">
        <f t="shared" si="6"/>
        <v>4.8781981981981986</v>
      </c>
      <c r="W19" s="8">
        <v>78060</v>
      </c>
      <c r="X19" s="10">
        <f t="shared" si="7"/>
        <v>57.66417965575829</v>
      </c>
      <c r="Y19" s="10"/>
      <c r="Z19" s="11" t="s">
        <v>29</v>
      </c>
      <c r="AA19" s="11" t="s">
        <v>29</v>
      </c>
      <c r="AB19" s="11" t="s">
        <v>29</v>
      </c>
      <c r="AC19" s="11" t="s">
        <v>29</v>
      </c>
      <c r="AD19" s="11" t="s">
        <v>29</v>
      </c>
      <c r="AE19" s="11" t="s">
        <v>29</v>
      </c>
      <c r="AF19" s="11" t="s">
        <v>29</v>
      </c>
      <c r="AG19" s="11" t="s">
        <v>29</v>
      </c>
      <c r="AH19" s="11" t="s">
        <v>29</v>
      </c>
      <c r="AI19" s="11" t="s">
        <v>29</v>
      </c>
      <c r="AJ19" s="11" t="s">
        <v>29</v>
      </c>
      <c r="AK19" s="10"/>
      <c r="AL19" s="11" t="s">
        <v>29</v>
      </c>
      <c r="AM19" s="11" t="s">
        <v>29</v>
      </c>
      <c r="AN19" s="11" t="s">
        <v>29</v>
      </c>
      <c r="AO19" s="11" t="s">
        <v>29</v>
      </c>
      <c r="AP19" s="11" t="s">
        <v>29</v>
      </c>
      <c r="AQ19" s="10"/>
      <c r="AR19" s="11" t="s">
        <v>29</v>
      </c>
      <c r="AS19" s="11" t="s">
        <v>29</v>
      </c>
      <c r="AT19" s="11" t="s">
        <v>29</v>
      </c>
      <c r="AU19" s="11" t="s">
        <v>29</v>
      </c>
      <c r="AV19" s="11" t="s">
        <v>29</v>
      </c>
      <c r="AW19" s="10"/>
      <c r="AX19" s="11" t="s">
        <v>29</v>
      </c>
      <c r="AY19" s="11" t="s">
        <v>29</v>
      </c>
      <c r="AZ19" s="11" t="s">
        <v>29</v>
      </c>
      <c r="BA19" s="11" t="s">
        <v>29</v>
      </c>
      <c r="BB19" s="11" t="s">
        <v>29</v>
      </c>
      <c r="BC19" s="10"/>
      <c r="BD19" s="11" t="s">
        <v>29</v>
      </c>
      <c r="BE19" s="11" t="s">
        <v>29</v>
      </c>
      <c r="BF19" s="11" t="s">
        <v>29</v>
      </c>
      <c r="BG19" s="11" t="s">
        <v>29</v>
      </c>
      <c r="BH19" s="11" t="s">
        <v>29</v>
      </c>
      <c r="BI19" s="10"/>
      <c r="BJ19" s="11" t="s">
        <v>29</v>
      </c>
      <c r="BK19" s="11" t="s">
        <v>29</v>
      </c>
      <c r="BL19" s="11" t="s">
        <v>29</v>
      </c>
      <c r="BM19" s="11" t="s">
        <v>29</v>
      </c>
      <c r="BN19" s="11" t="s">
        <v>29</v>
      </c>
      <c r="BO19" s="10"/>
      <c r="BP19" s="11" t="s">
        <v>29</v>
      </c>
      <c r="BQ19" s="11" t="s">
        <v>29</v>
      </c>
      <c r="BR19" s="11" t="s">
        <v>29</v>
      </c>
      <c r="BS19" s="11" t="s">
        <v>29</v>
      </c>
      <c r="BT19" s="11" t="s">
        <v>29</v>
      </c>
      <c r="BU19" s="10"/>
      <c r="BV19" s="8">
        <v>4955270</v>
      </c>
      <c r="BW19" s="8">
        <v>21151300</v>
      </c>
      <c r="BX19" s="9">
        <f t="shared" si="8"/>
        <v>426.8445513564347</v>
      </c>
      <c r="BY19" s="8">
        <v>11815720</v>
      </c>
      <c r="BZ19" s="10">
        <f t="shared" si="9"/>
        <v>55.86285476542813</v>
      </c>
      <c r="CA19" s="10"/>
      <c r="CB19" s="8">
        <v>12189340</v>
      </c>
      <c r="CC19" s="8">
        <v>16725120</v>
      </c>
      <c r="CD19" s="9">
        <f t="shared" si="10"/>
        <v>137.21103849757247</v>
      </c>
      <c r="CE19" s="8">
        <v>13328030</v>
      </c>
      <c r="CF19" s="10">
        <f t="shared" si="11"/>
        <v>79.68869580606895</v>
      </c>
      <c r="CG19" s="10"/>
      <c r="CH19" s="8">
        <v>9629230</v>
      </c>
      <c r="CI19" s="8">
        <v>1484430</v>
      </c>
      <c r="CJ19" s="9">
        <f t="shared" si="12"/>
        <v>15.415874374171144</v>
      </c>
      <c r="CK19" s="8">
        <v>847780</v>
      </c>
      <c r="CL19" s="10">
        <f t="shared" si="13"/>
        <v>57.11148386922927</v>
      </c>
      <c r="CM19" s="10"/>
      <c r="CN19" s="8">
        <v>259330</v>
      </c>
      <c r="CO19" s="8">
        <v>1081330</v>
      </c>
      <c r="CP19" s="9">
        <f t="shared" si="14"/>
        <v>416.97065514980915</v>
      </c>
      <c r="CQ19" s="8">
        <v>581110</v>
      </c>
      <c r="CR19" s="10">
        <f t="shared" si="15"/>
        <v>53.74030129562668</v>
      </c>
      <c r="CS19" s="10"/>
      <c r="CT19" s="11" t="s">
        <v>29</v>
      </c>
      <c r="CU19" s="11" t="s">
        <v>29</v>
      </c>
      <c r="CV19" s="11" t="s">
        <v>29</v>
      </c>
      <c r="CW19" s="11" t="s">
        <v>29</v>
      </c>
      <c r="CX19" s="11" t="s">
        <v>29</v>
      </c>
      <c r="CY19" s="10"/>
      <c r="CZ19" s="11" t="s">
        <v>29</v>
      </c>
      <c r="DA19" s="11" t="s">
        <v>29</v>
      </c>
      <c r="DB19" s="11" t="s">
        <v>29</v>
      </c>
      <c r="DC19" s="11" t="s">
        <v>29</v>
      </c>
      <c r="DD19" s="11" t="s">
        <v>29</v>
      </c>
      <c r="DE19" s="11"/>
      <c r="DF19" s="11" t="s">
        <v>29</v>
      </c>
      <c r="DG19" s="11" t="s">
        <v>29</v>
      </c>
      <c r="DH19" s="11" t="s">
        <v>29</v>
      </c>
      <c r="DI19" s="11" t="s">
        <v>29</v>
      </c>
      <c r="DJ19" s="11" t="s">
        <v>29</v>
      </c>
      <c r="DK19" s="10"/>
      <c r="DL19" s="11" t="s">
        <v>29</v>
      </c>
      <c r="DM19" s="11" t="s">
        <v>29</v>
      </c>
      <c r="DN19" s="11" t="s">
        <v>29</v>
      </c>
      <c r="DO19" s="11" t="s">
        <v>29</v>
      </c>
      <c r="DP19" s="11" t="s">
        <v>29</v>
      </c>
      <c r="DQ19" s="10"/>
      <c r="DR19" s="11" t="s">
        <v>29</v>
      </c>
      <c r="DS19" s="11" t="s">
        <v>29</v>
      </c>
      <c r="DT19" s="11" t="s">
        <v>29</v>
      </c>
      <c r="DU19" s="11" t="s">
        <v>29</v>
      </c>
      <c r="DV19" s="11" t="s">
        <v>29</v>
      </c>
      <c r="DW19" s="10"/>
      <c r="DX19" s="11" t="s">
        <v>29</v>
      </c>
      <c r="DY19" s="11" t="s">
        <v>29</v>
      </c>
      <c r="DZ19" s="11" t="s">
        <v>29</v>
      </c>
      <c r="EA19" s="11" t="s">
        <v>29</v>
      </c>
      <c r="EB19" s="11" t="s">
        <v>29</v>
      </c>
      <c r="EC19" s="10"/>
      <c r="ED19" s="11" t="s">
        <v>29</v>
      </c>
      <c r="EE19" s="11" t="s">
        <v>29</v>
      </c>
      <c r="EF19" s="11" t="s">
        <v>29</v>
      </c>
      <c r="EG19" s="11" t="s">
        <v>29</v>
      </c>
      <c r="EH19" s="11" t="s">
        <v>29</v>
      </c>
      <c r="EI19" s="10"/>
      <c r="EJ19" s="11" t="s">
        <v>29</v>
      </c>
      <c r="EK19" s="11" t="s">
        <v>29</v>
      </c>
      <c r="EL19" s="11" t="s">
        <v>29</v>
      </c>
      <c r="EM19" s="11" t="s">
        <v>29</v>
      </c>
      <c r="EN19" s="11" t="s">
        <v>29</v>
      </c>
      <c r="EP19" s="7">
        <v>1991</v>
      </c>
      <c r="EQ19" s="10">
        <f t="shared" si="16"/>
        <v>20.34339198469508</v>
      </c>
      <c r="ER19" s="10">
        <f t="shared" si="17"/>
        <v>21.62566839863271</v>
      </c>
      <c r="ES19" s="10">
        <f t="shared" si="18"/>
        <v>21.34943956017915</v>
      </c>
      <c r="ET19" s="10"/>
      <c r="EU19" s="10">
        <f t="shared" si="19"/>
        <v>23.46337045319927</v>
      </c>
      <c r="EV19" s="10">
        <f t="shared" si="20"/>
        <v>26.33840594267784</v>
      </c>
      <c r="EW19" s="10">
        <f t="shared" si="21"/>
        <v>26.406453166747074</v>
      </c>
      <c r="EX19" s="10"/>
      <c r="EY19" s="10">
        <f t="shared" si="22"/>
        <v>1.2445439562664928</v>
      </c>
      <c r="EZ19" s="10">
        <f t="shared" si="23"/>
        <v>1.5393113855149787</v>
      </c>
      <c r="FA19" s="10">
        <f t="shared" si="24"/>
        <v>1.5228007266035999</v>
      </c>
      <c r="FB19" s="10"/>
      <c r="FC19" s="10">
        <f t="shared" si="25"/>
        <v>10.700651679327498</v>
      </c>
      <c r="FD19" s="10">
        <f t="shared" si="26"/>
        <v>12.51884253650597</v>
      </c>
      <c r="FE19" s="10">
        <f t="shared" si="27"/>
        <v>13.432912873638381</v>
      </c>
      <c r="FF19" s="10"/>
      <c r="FG19" s="13" t="s">
        <v>3</v>
      </c>
      <c r="FH19" s="13" t="s">
        <v>3</v>
      </c>
      <c r="FI19" s="13" t="s">
        <v>3</v>
      </c>
      <c r="FJ19" s="13"/>
      <c r="FK19" s="13" t="s">
        <v>3</v>
      </c>
      <c r="FL19" s="13" t="s">
        <v>3</v>
      </c>
      <c r="FM19" s="13" t="s">
        <v>3</v>
      </c>
      <c r="FN19" s="13"/>
      <c r="FO19" s="13" t="s">
        <v>3</v>
      </c>
      <c r="FP19" s="13" t="s">
        <v>3</v>
      </c>
      <c r="FQ19" s="13" t="s">
        <v>3</v>
      </c>
      <c r="FR19" s="13"/>
      <c r="FS19" s="13" t="s">
        <v>3</v>
      </c>
      <c r="FT19" s="13" t="s">
        <v>3</v>
      </c>
      <c r="FU19" s="13" t="s">
        <v>3</v>
      </c>
      <c r="FV19" s="13"/>
      <c r="FW19" s="13" t="s">
        <v>3</v>
      </c>
      <c r="FX19" s="13" t="s">
        <v>3</v>
      </c>
      <c r="FY19" s="13" t="s">
        <v>3</v>
      </c>
      <c r="FZ19" s="13"/>
      <c r="GA19" s="13" t="s">
        <v>3</v>
      </c>
      <c r="GB19" s="13" t="s">
        <v>3</v>
      </c>
      <c r="GC19" s="13" t="s">
        <v>3</v>
      </c>
      <c r="GD19" s="13"/>
      <c r="GE19" s="13" t="s">
        <v>3</v>
      </c>
      <c r="GF19" s="13" t="s">
        <v>3</v>
      </c>
      <c r="GG19" s="13" t="s">
        <v>3</v>
      </c>
      <c r="GH19" s="13"/>
      <c r="GI19" s="13" t="s">
        <v>3</v>
      </c>
      <c r="GJ19" s="13" t="s">
        <v>3</v>
      </c>
      <c r="GK19" s="13" t="s">
        <v>3</v>
      </c>
    </row>
    <row r="20" spans="1:193" ht="12">
      <c r="A20" s="7">
        <v>1992</v>
      </c>
      <c r="B20" s="8">
        <v>1083630</v>
      </c>
      <c r="C20" s="8">
        <v>4910170</v>
      </c>
      <c r="D20" s="9">
        <f t="shared" si="0"/>
        <v>4.531223757186494</v>
      </c>
      <c r="E20" s="8">
        <v>2706545</v>
      </c>
      <c r="F20" s="10">
        <f t="shared" si="1"/>
        <v>55.12120761602959</v>
      </c>
      <c r="G20" s="10"/>
      <c r="H20" s="8">
        <v>2943110</v>
      </c>
      <c r="I20" s="8">
        <v>4559840</v>
      </c>
      <c r="J20" s="9">
        <f t="shared" si="2"/>
        <v>1.5493270723826156</v>
      </c>
      <c r="K20" s="8">
        <v>3636390</v>
      </c>
      <c r="L20" s="10">
        <f t="shared" si="3"/>
        <v>79.74819291904979</v>
      </c>
      <c r="M20" s="10"/>
      <c r="N20" s="8">
        <v>136550</v>
      </c>
      <c r="O20" s="8">
        <v>25880</v>
      </c>
      <c r="P20" s="9">
        <f t="shared" si="4"/>
        <v>0.1895276455510802</v>
      </c>
      <c r="Q20" s="8">
        <v>14150</v>
      </c>
      <c r="R20" s="10">
        <f t="shared" si="5"/>
        <v>54.67542503863988</v>
      </c>
      <c r="S20" s="10"/>
      <c r="T20" s="8">
        <v>31310</v>
      </c>
      <c r="U20" s="8">
        <v>158300</v>
      </c>
      <c r="V20" s="9">
        <f t="shared" si="6"/>
        <v>5.055892686042798</v>
      </c>
      <c r="W20" s="8">
        <v>92870</v>
      </c>
      <c r="X20" s="10">
        <f t="shared" si="7"/>
        <v>58.66708780795957</v>
      </c>
      <c r="Y20" s="10"/>
      <c r="Z20" s="11" t="s">
        <v>29</v>
      </c>
      <c r="AA20" s="11" t="s">
        <v>29</v>
      </c>
      <c r="AB20" s="11" t="s">
        <v>29</v>
      </c>
      <c r="AC20" s="11" t="s">
        <v>29</v>
      </c>
      <c r="AD20" s="11" t="s">
        <v>29</v>
      </c>
      <c r="AE20" s="11" t="s">
        <v>29</v>
      </c>
      <c r="AF20" s="11" t="s">
        <v>29</v>
      </c>
      <c r="AG20" s="11" t="s">
        <v>29</v>
      </c>
      <c r="AH20" s="11" t="s">
        <v>29</v>
      </c>
      <c r="AI20" s="11" t="s">
        <v>29</v>
      </c>
      <c r="AJ20" s="11" t="s">
        <v>29</v>
      </c>
      <c r="AK20" s="10"/>
      <c r="AL20" s="11" t="s">
        <v>29</v>
      </c>
      <c r="AM20" s="11" t="s">
        <v>29</v>
      </c>
      <c r="AN20" s="11" t="s">
        <v>29</v>
      </c>
      <c r="AO20" s="11" t="s">
        <v>29</v>
      </c>
      <c r="AP20" s="11" t="s">
        <v>29</v>
      </c>
      <c r="AQ20" s="10"/>
      <c r="AR20" s="11" t="s">
        <v>29</v>
      </c>
      <c r="AS20" s="11" t="s">
        <v>29</v>
      </c>
      <c r="AT20" s="11" t="s">
        <v>29</v>
      </c>
      <c r="AU20" s="11" t="s">
        <v>29</v>
      </c>
      <c r="AV20" s="11" t="s">
        <v>29</v>
      </c>
      <c r="AW20" s="10"/>
      <c r="AX20" s="11" t="s">
        <v>29</v>
      </c>
      <c r="AY20" s="11" t="s">
        <v>29</v>
      </c>
      <c r="AZ20" s="11" t="s">
        <v>29</v>
      </c>
      <c r="BA20" s="11" t="s">
        <v>29</v>
      </c>
      <c r="BB20" s="11" t="s">
        <v>29</v>
      </c>
      <c r="BC20" s="10"/>
      <c r="BD20" s="11" t="s">
        <v>29</v>
      </c>
      <c r="BE20" s="11" t="s">
        <v>29</v>
      </c>
      <c r="BF20" s="11" t="s">
        <v>29</v>
      </c>
      <c r="BG20" s="11" t="s">
        <v>29</v>
      </c>
      <c r="BH20" s="11" t="s">
        <v>29</v>
      </c>
      <c r="BI20" s="10"/>
      <c r="BJ20" s="11" t="s">
        <v>29</v>
      </c>
      <c r="BK20" s="11" t="s">
        <v>29</v>
      </c>
      <c r="BL20" s="11" t="s">
        <v>29</v>
      </c>
      <c r="BM20" s="11" t="s">
        <v>29</v>
      </c>
      <c r="BN20" s="11" t="s">
        <v>29</v>
      </c>
      <c r="BO20" s="10"/>
      <c r="BP20" s="11" t="s">
        <v>29</v>
      </c>
      <c r="BQ20" s="11" t="s">
        <v>29</v>
      </c>
      <c r="BR20" s="11" t="s">
        <v>29</v>
      </c>
      <c r="BS20" s="11" t="s">
        <v>29</v>
      </c>
      <c r="BT20" s="11" t="s">
        <v>29</v>
      </c>
      <c r="BU20" s="10"/>
      <c r="BV20" s="8">
        <v>5067210</v>
      </c>
      <c r="BW20" s="8">
        <v>21793720</v>
      </c>
      <c r="BX20" s="9">
        <f t="shared" si="8"/>
        <v>430.0930887016721</v>
      </c>
      <c r="BY20" s="8">
        <v>12175420</v>
      </c>
      <c r="BZ20" s="10">
        <f t="shared" si="9"/>
        <v>55.866644152535684</v>
      </c>
      <c r="CA20" s="10"/>
      <c r="CB20" s="8">
        <v>12258610</v>
      </c>
      <c r="CC20" s="8">
        <v>16892630</v>
      </c>
      <c r="CD20" s="9">
        <f t="shared" si="10"/>
        <v>137.8021651720709</v>
      </c>
      <c r="CE20" s="8">
        <v>13419010</v>
      </c>
      <c r="CF20" s="10">
        <f t="shared" si="11"/>
        <v>79.43706811787152</v>
      </c>
      <c r="CG20" s="10"/>
      <c r="CH20" s="8">
        <v>9655130</v>
      </c>
      <c r="CI20" s="8">
        <v>1496590</v>
      </c>
      <c r="CJ20" s="9">
        <f t="shared" si="12"/>
        <v>15.500464519897712</v>
      </c>
      <c r="CK20" s="8">
        <v>860470</v>
      </c>
      <c r="CL20" s="10">
        <f t="shared" si="13"/>
        <v>57.49537281419761</v>
      </c>
      <c r="CM20" s="10"/>
      <c r="CN20" s="8">
        <v>275815</v>
      </c>
      <c r="CO20" s="8">
        <v>1153150</v>
      </c>
      <c r="CP20" s="9">
        <f t="shared" si="14"/>
        <v>418.08821130105326</v>
      </c>
      <c r="CQ20" s="8">
        <v>621360</v>
      </c>
      <c r="CR20" s="10">
        <f t="shared" si="15"/>
        <v>53.88370983826909</v>
      </c>
      <c r="CS20" s="10"/>
      <c r="CT20" s="11" t="s">
        <v>29</v>
      </c>
      <c r="CU20" s="11" t="s">
        <v>29</v>
      </c>
      <c r="CV20" s="11" t="s">
        <v>29</v>
      </c>
      <c r="CW20" s="11" t="s">
        <v>29</v>
      </c>
      <c r="CX20" s="11" t="s">
        <v>29</v>
      </c>
      <c r="CY20" s="10"/>
      <c r="CZ20" s="11" t="s">
        <v>29</v>
      </c>
      <c r="DA20" s="11" t="s">
        <v>29</v>
      </c>
      <c r="DB20" s="11" t="s">
        <v>29</v>
      </c>
      <c r="DC20" s="11" t="s">
        <v>29</v>
      </c>
      <c r="DD20" s="11" t="s">
        <v>29</v>
      </c>
      <c r="DE20" s="11"/>
      <c r="DF20" s="11" t="s">
        <v>29</v>
      </c>
      <c r="DG20" s="11" t="s">
        <v>29</v>
      </c>
      <c r="DH20" s="11" t="s">
        <v>29</v>
      </c>
      <c r="DI20" s="11" t="s">
        <v>29</v>
      </c>
      <c r="DJ20" s="11" t="s">
        <v>29</v>
      </c>
      <c r="DK20" s="10"/>
      <c r="DL20" s="11" t="s">
        <v>29</v>
      </c>
      <c r="DM20" s="11" t="s">
        <v>29</v>
      </c>
      <c r="DN20" s="11" t="s">
        <v>29</v>
      </c>
      <c r="DO20" s="11" t="s">
        <v>29</v>
      </c>
      <c r="DP20" s="11" t="s">
        <v>29</v>
      </c>
      <c r="DQ20" s="10"/>
      <c r="DR20" s="11" t="s">
        <v>29</v>
      </c>
      <c r="DS20" s="11" t="s">
        <v>29</v>
      </c>
      <c r="DT20" s="11" t="s">
        <v>29</v>
      </c>
      <c r="DU20" s="11" t="s">
        <v>29</v>
      </c>
      <c r="DV20" s="11" t="s">
        <v>29</v>
      </c>
      <c r="DW20" s="10"/>
      <c r="DX20" s="11" t="s">
        <v>29</v>
      </c>
      <c r="DY20" s="11" t="s">
        <v>29</v>
      </c>
      <c r="DZ20" s="11" t="s">
        <v>29</v>
      </c>
      <c r="EA20" s="11" t="s">
        <v>29</v>
      </c>
      <c r="EB20" s="11" t="s">
        <v>29</v>
      </c>
      <c r="EC20" s="10"/>
      <c r="ED20" s="11" t="s">
        <v>29</v>
      </c>
      <c r="EE20" s="11" t="s">
        <v>29</v>
      </c>
      <c r="EF20" s="11" t="s">
        <v>29</v>
      </c>
      <c r="EG20" s="11" t="s">
        <v>29</v>
      </c>
      <c r="EH20" s="11" t="s">
        <v>29</v>
      </c>
      <c r="EI20" s="10"/>
      <c r="EJ20" s="11" t="s">
        <v>29</v>
      </c>
      <c r="EK20" s="11" t="s">
        <v>29</v>
      </c>
      <c r="EL20" s="11" t="s">
        <v>29</v>
      </c>
      <c r="EM20" s="11" t="s">
        <v>29</v>
      </c>
      <c r="EN20" s="11" t="s">
        <v>29</v>
      </c>
      <c r="EP20" s="7">
        <v>1992</v>
      </c>
      <c r="EQ20" s="10">
        <f t="shared" si="16"/>
        <v>21.385140935544413</v>
      </c>
      <c r="ER20" s="10">
        <f t="shared" si="17"/>
        <v>22.530205949236752</v>
      </c>
      <c r="ES20" s="10">
        <f t="shared" si="18"/>
        <v>22.229582223857577</v>
      </c>
      <c r="ET20" s="10"/>
      <c r="EU20" s="10">
        <f t="shared" si="19"/>
        <v>24.008513200109963</v>
      </c>
      <c r="EV20" s="10">
        <f t="shared" si="20"/>
        <v>26.993073310668617</v>
      </c>
      <c r="EW20" s="10">
        <f t="shared" si="21"/>
        <v>27.098794918552112</v>
      </c>
      <c r="EX20" s="10"/>
      <c r="EY20" s="10">
        <f t="shared" si="22"/>
        <v>1.4142740698468068</v>
      </c>
      <c r="EZ20" s="10">
        <f t="shared" si="23"/>
        <v>1.7292645280270482</v>
      </c>
      <c r="FA20" s="10">
        <f t="shared" si="24"/>
        <v>1.6444501260938789</v>
      </c>
      <c r="FB20" s="10"/>
      <c r="FC20" s="10">
        <f t="shared" si="25"/>
        <v>11.351811902905933</v>
      </c>
      <c r="FD20" s="10">
        <f t="shared" si="26"/>
        <v>13.727615661449073</v>
      </c>
      <c r="FE20" s="10">
        <f t="shared" si="27"/>
        <v>14.946246942191323</v>
      </c>
      <c r="FF20" s="10"/>
      <c r="FG20" s="13" t="s">
        <v>3</v>
      </c>
      <c r="FH20" s="13" t="s">
        <v>3</v>
      </c>
      <c r="FI20" s="13" t="s">
        <v>3</v>
      </c>
      <c r="FJ20" s="13"/>
      <c r="FK20" s="13" t="s">
        <v>3</v>
      </c>
      <c r="FL20" s="13" t="s">
        <v>3</v>
      </c>
      <c r="FM20" s="13" t="s">
        <v>3</v>
      </c>
      <c r="FN20" s="13"/>
      <c r="FO20" s="13" t="s">
        <v>3</v>
      </c>
      <c r="FP20" s="13" t="s">
        <v>3</v>
      </c>
      <c r="FQ20" s="13" t="s">
        <v>3</v>
      </c>
      <c r="FR20" s="13"/>
      <c r="FS20" s="13" t="s">
        <v>3</v>
      </c>
      <c r="FT20" s="13" t="s">
        <v>3</v>
      </c>
      <c r="FU20" s="13" t="s">
        <v>3</v>
      </c>
      <c r="FV20" s="13"/>
      <c r="FW20" s="13" t="s">
        <v>3</v>
      </c>
      <c r="FX20" s="13" t="s">
        <v>3</v>
      </c>
      <c r="FY20" s="13" t="s">
        <v>3</v>
      </c>
      <c r="FZ20" s="13"/>
      <c r="GA20" s="13" t="s">
        <v>3</v>
      </c>
      <c r="GB20" s="13" t="s">
        <v>3</v>
      </c>
      <c r="GC20" s="13" t="s">
        <v>3</v>
      </c>
      <c r="GD20" s="13"/>
      <c r="GE20" s="13" t="s">
        <v>3</v>
      </c>
      <c r="GF20" s="13" t="s">
        <v>3</v>
      </c>
      <c r="GG20" s="13" t="s">
        <v>3</v>
      </c>
      <c r="GH20" s="13"/>
      <c r="GI20" s="13" t="s">
        <v>3</v>
      </c>
      <c r="GJ20" s="13" t="s">
        <v>3</v>
      </c>
      <c r="GK20" s="13" t="s">
        <v>3</v>
      </c>
    </row>
    <row r="21" spans="1:193" ht="12">
      <c r="A21" s="7">
        <v>1993</v>
      </c>
      <c r="B21" s="8">
        <v>1015336</v>
      </c>
      <c r="C21" s="8">
        <v>4691809</v>
      </c>
      <c r="D21" s="9">
        <f t="shared" si="0"/>
        <v>4.620942229961313</v>
      </c>
      <c r="E21" s="8">
        <v>2581524</v>
      </c>
      <c r="F21" s="10">
        <f t="shared" si="1"/>
        <v>55.02193290477085</v>
      </c>
      <c r="G21" s="10"/>
      <c r="H21" s="8">
        <v>2979911</v>
      </c>
      <c r="I21" s="8">
        <v>4624713</v>
      </c>
      <c r="J21" s="9">
        <f t="shared" si="2"/>
        <v>1.5519634646806566</v>
      </c>
      <c r="K21" s="8">
        <v>3700444</v>
      </c>
      <c r="L21" s="10">
        <f t="shared" si="3"/>
        <v>80.01456522815577</v>
      </c>
      <c r="M21" s="10"/>
      <c r="N21" s="8">
        <v>97220</v>
      </c>
      <c r="O21" s="8">
        <v>20190</v>
      </c>
      <c r="P21" s="9">
        <f t="shared" si="4"/>
        <v>0.20767331824727422</v>
      </c>
      <c r="Q21" s="8">
        <v>11055</v>
      </c>
      <c r="R21" s="10">
        <f t="shared" si="5"/>
        <v>54.75482912332838</v>
      </c>
      <c r="S21" s="10"/>
      <c r="T21" s="8">
        <v>29374</v>
      </c>
      <c r="U21" s="8">
        <v>139915</v>
      </c>
      <c r="V21" s="9">
        <f t="shared" si="6"/>
        <v>4.763225982161095</v>
      </c>
      <c r="W21" s="8">
        <v>78143</v>
      </c>
      <c r="X21" s="10">
        <f t="shared" si="7"/>
        <v>55.8503377050352</v>
      </c>
      <c r="Y21" s="10"/>
      <c r="Z21" s="11" t="s">
        <v>29</v>
      </c>
      <c r="AA21" s="11" t="s">
        <v>29</v>
      </c>
      <c r="AB21" s="11" t="s">
        <v>29</v>
      </c>
      <c r="AC21" s="11" t="s">
        <v>29</v>
      </c>
      <c r="AD21" s="11" t="s">
        <v>29</v>
      </c>
      <c r="AE21" s="11" t="s">
        <v>29</v>
      </c>
      <c r="AF21" s="11" t="s">
        <v>29</v>
      </c>
      <c r="AG21" s="11" t="s">
        <v>29</v>
      </c>
      <c r="AH21" s="11" t="s">
        <v>29</v>
      </c>
      <c r="AI21" s="11" t="s">
        <v>29</v>
      </c>
      <c r="AJ21" s="11" t="s">
        <v>29</v>
      </c>
      <c r="AK21" s="10"/>
      <c r="AL21" s="11" t="s">
        <v>29</v>
      </c>
      <c r="AM21" s="11" t="s">
        <v>29</v>
      </c>
      <c r="AN21" s="11" t="s">
        <v>29</v>
      </c>
      <c r="AO21" s="11" t="s">
        <v>29</v>
      </c>
      <c r="AP21" s="11" t="s">
        <v>29</v>
      </c>
      <c r="AQ21" s="10"/>
      <c r="AR21" s="11" t="s">
        <v>29</v>
      </c>
      <c r="AS21" s="11" t="s">
        <v>29</v>
      </c>
      <c r="AT21" s="11" t="s">
        <v>29</v>
      </c>
      <c r="AU21" s="11" t="s">
        <v>29</v>
      </c>
      <c r="AV21" s="11" t="s">
        <v>29</v>
      </c>
      <c r="AW21" s="10"/>
      <c r="AX21" s="11" t="s">
        <v>29</v>
      </c>
      <c r="AY21" s="11" t="s">
        <v>29</v>
      </c>
      <c r="AZ21" s="11" t="s">
        <v>29</v>
      </c>
      <c r="BA21" s="11" t="s">
        <v>29</v>
      </c>
      <c r="BB21" s="11" t="s">
        <v>29</v>
      </c>
      <c r="BC21" s="10"/>
      <c r="BD21" s="11" t="s">
        <v>29</v>
      </c>
      <c r="BE21" s="11" t="s">
        <v>29</v>
      </c>
      <c r="BF21" s="11" t="s">
        <v>29</v>
      </c>
      <c r="BG21" s="11" t="s">
        <v>29</v>
      </c>
      <c r="BH21" s="11" t="s">
        <v>29</v>
      </c>
      <c r="BI21" s="10"/>
      <c r="BJ21" s="11" t="s">
        <v>29</v>
      </c>
      <c r="BK21" s="11" t="s">
        <v>29</v>
      </c>
      <c r="BL21" s="11" t="s">
        <v>29</v>
      </c>
      <c r="BM21" s="11" t="s">
        <v>29</v>
      </c>
      <c r="BN21" s="11" t="s">
        <v>29</v>
      </c>
      <c r="BO21" s="10"/>
      <c r="BP21" s="11" t="s">
        <v>29</v>
      </c>
      <c r="BQ21" s="11" t="s">
        <v>29</v>
      </c>
      <c r="BR21" s="11" t="s">
        <v>29</v>
      </c>
      <c r="BS21" s="11" t="s">
        <v>29</v>
      </c>
      <c r="BT21" s="11" t="s">
        <v>29</v>
      </c>
      <c r="BU21" s="10"/>
      <c r="BV21" s="8">
        <v>4862951</v>
      </c>
      <c r="BW21" s="8">
        <v>21229304</v>
      </c>
      <c r="BX21" s="9">
        <f t="shared" si="8"/>
        <v>436.5518797125449</v>
      </c>
      <c r="BY21" s="8">
        <v>11877437</v>
      </c>
      <c r="BZ21" s="10">
        <f t="shared" si="9"/>
        <v>55.9483108819771</v>
      </c>
      <c r="CA21" s="10"/>
      <c r="CB21" s="8">
        <v>12241243</v>
      </c>
      <c r="CC21" s="8">
        <v>17159421</v>
      </c>
      <c r="CD21" s="9">
        <f t="shared" si="10"/>
        <v>140.17711273275108</v>
      </c>
      <c r="CE21" s="8">
        <v>13713458</v>
      </c>
      <c r="CF21" s="10">
        <f t="shared" si="11"/>
        <v>79.91795294258472</v>
      </c>
      <c r="CG21" s="10"/>
      <c r="CH21" s="8">
        <v>8901341</v>
      </c>
      <c r="CI21" s="8">
        <v>1413512</v>
      </c>
      <c r="CJ21" s="9">
        <f t="shared" si="12"/>
        <v>15.879764633216501</v>
      </c>
      <c r="CK21" s="8">
        <v>808267</v>
      </c>
      <c r="CL21" s="10">
        <f t="shared" si="13"/>
        <v>57.18147422872958</v>
      </c>
      <c r="CM21" s="10"/>
      <c r="CN21" s="8">
        <v>275607</v>
      </c>
      <c r="CO21" s="8">
        <v>1133405</v>
      </c>
      <c r="CP21" s="9">
        <f t="shared" si="14"/>
        <v>411.2395548734248</v>
      </c>
      <c r="CQ21" s="8">
        <v>603100</v>
      </c>
      <c r="CR21" s="10">
        <f t="shared" si="15"/>
        <v>53.21134104755141</v>
      </c>
      <c r="CS21" s="10"/>
      <c r="CT21" s="11" t="s">
        <v>29</v>
      </c>
      <c r="CU21" s="11" t="s">
        <v>29</v>
      </c>
      <c r="CV21" s="11" t="s">
        <v>29</v>
      </c>
      <c r="CW21" s="11" t="s">
        <v>29</v>
      </c>
      <c r="CX21" s="11" t="s">
        <v>29</v>
      </c>
      <c r="CY21" s="10"/>
      <c r="CZ21" s="11" t="s">
        <v>29</v>
      </c>
      <c r="DA21" s="11" t="s">
        <v>29</v>
      </c>
      <c r="DB21" s="11" t="s">
        <v>29</v>
      </c>
      <c r="DC21" s="11" t="s">
        <v>29</v>
      </c>
      <c r="DD21" s="11" t="s">
        <v>29</v>
      </c>
      <c r="DE21" s="11"/>
      <c r="DF21" s="11" t="s">
        <v>29</v>
      </c>
      <c r="DG21" s="11" t="s">
        <v>29</v>
      </c>
      <c r="DH21" s="11" t="s">
        <v>29</v>
      </c>
      <c r="DI21" s="11" t="s">
        <v>29</v>
      </c>
      <c r="DJ21" s="11" t="s">
        <v>29</v>
      </c>
      <c r="DK21" s="10"/>
      <c r="DL21" s="11" t="s">
        <v>29</v>
      </c>
      <c r="DM21" s="11" t="s">
        <v>29</v>
      </c>
      <c r="DN21" s="11" t="s">
        <v>29</v>
      </c>
      <c r="DO21" s="11" t="s">
        <v>29</v>
      </c>
      <c r="DP21" s="11" t="s">
        <v>29</v>
      </c>
      <c r="DQ21" s="10"/>
      <c r="DR21" s="11" t="s">
        <v>29</v>
      </c>
      <c r="DS21" s="11" t="s">
        <v>29</v>
      </c>
      <c r="DT21" s="11" t="s">
        <v>29</v>
      </c>
      <c r="DU21" s="11" t="s">
        <v>29</v>
      </c>
      <c r="DV21" s="11" t="s">
        <v>29</v>
      </c>
      <c r="DW21" s="10"/>
      <c r="DX21" s="11" t="s">
        <v>29</v>
      </c>
      <c r="DY21" s="11" t="s">
        <v>29</v>
      </c>
      <c r="DZ21" s="11" t="s">
        <v>29</v>
      </c>
      <c r="EA21" s="11" t="s">
        <v>29</v>
      </c>
      <c r="EB21" s="11" t="s">
        <v>29</v>
      </c>
      <c r="EC21" s="10"/>
      <c r="ED21" s="11" t="s">
        <v>29</v>
      </c>
      <c r="EE21" s="11" t="s">
        <v>29</v>
      </c>
      <c r="EF21" s="11" t="s">
        <v>29</v>
      </c>
      <c r="EG21" s="11" t="s">
        <v>29</v>
      </c>
      <c r="EH21" s="11" t="s">
        <v>29</v>
      </c>
      <c r="EI21" s="10"/>
      <c r="EJ21" s="11" t="s">
        <v>29</v>
      </c>
      <c r="EK21" s="11" t="s">
        <v>29</v>
      </c>
      <c r="EL21" s="11" t="s">
        <v>29</v>
      </c>
      <c r="EM21" s="11" t="s">
        <v>29</v>
      </c>
      <c r="EN21" s="11" t="s">
        <v>29</v>
      </c>
      <c r="EP21" s="7">
        <v>1993</v>
      </c>
      <c r="EQ21" s="10">
        <f t="shared" si="16"/>
        <v>20.879009473877076</v>
      </c>
      <c r="ER21" s="10">
        <f t="shared" si="17"/>
        <v>22.10062562578594</v>
      </c>
      <c r="ES21" s="10">
        <f t="shared" si="18"/>
        <v>21.734689057917123</v>
      </c>
      <c r="ET21" s="10"/>
      <c r="EU21" s="10">
        <f t="shared" si="19"/>
        <v>24.343205996319163</v>
      </c>
      <c r="EV21" s="10">
        <f t="shared" si="20"/>
        <v>26.95145133393487</v>
      </c>
      <c r="EW21" s="10">
        <f t="shared" si="21"/>
        <v>26.984032765477533</v>
      </c>
      <c r="EX21" s="10"/>
      <c r="EY21" s="10">
        <f t="shared" si="22"/>
        <v>1.0921949850028214</v>
      </c>
      <c r="EZ21" s="10">
        <f t="shared" si="23"/>
        <v>1.4283571699426676</v>
      </c>
      <c r="FA21" s="10">
        <f t="shared" si="24"/>
        <v>1.367741105352563</v>
      </c>
      <c r="FB21" s="10"/>
      <c r="FC21" s="10">
        <f t="shared" si="25"/>
        <v>10.65792958814544</v>
      </c>
      <c r="FD21" s="10">
        <f t="shared" si="26"/>
        <v>12.344660558229407</v>
      </c>
      <c r="FE21" s="10">
        <f t="shared" si="27"/>
        <v>12.956889404742165</v>
      </c>
      <c r="FF21" s="10"/>
      <c r="FG21" s="13" t="s">
        <v>3</v>
      </c>
      <c r="FH21" s="13" t="s">
        <v>3</v>
      </c>
      <c r="FI21" s="13" t="s">
        <v>3</v>
      </c>
      <c r="FJ21" s="13"/>
      <c r="FK21" s="13" t="s">
        <v>3</v>
      </c>
      <c r="FL21" s="13" t="s">
        <v>3</v>
      </c>
      <c r="FM21" s="13" t="s">
        <v>3</v>
      </c>
      <c r="FN21" s="13"/>
      <c r="FO21" s="13" t="s">
        <v>3</v>
      </c>
      <c r="FP21" s="13" t="s">
        <v>3</v>
      </c>
      <c r="FQ21" s="13" t="s">
        <v>3</v>
      </c>
      <c r="FR21" s="13"/>
      <c r="FS21" s="13" t="s">
        <v>3</v>
      </c>
      <c r="FT21" s="13" t="s">
        <v>3</v>
      </c>
      <c r="FU21" s="13" t="s">
        <v>3</v>
      </c>
      <c r="FV21" s="13"/>
      <c r="FW21" s="13" t="s">
        <v>3</v>
      </c>
      <c r="FX21" s="13" t="s">
        <v>3</v>
      </c>
      <c r="FY21" s="13" t="s">
        <v>3</v>
      </c>
      <c r="FZ21" s="13"/>
      <c r="GA21" s="13" t="s">
        <v>3</v>
      </c>
      <c r="GB21" s="13" t="s">
        <v>3</v>
      </c>
      <c r="GC21" s="13" t="s">
        <v>3</v>
      </c>
      <c r="GD21" s="13"/>
      <c r="GE21" s="13" t="s">
        <v>3</v>
      </c>
      <c r="GF21" s="13" t="s">
        <v>3</v>
      </c>
      <c r="GG21" s="13" t="s">
        <v>3</v>
      </c>
      <c r="GH21" s="13"/>
      <c r="GI21" s="13" t="s">
        <v>3</v>
      </c>
      <c r="GJ21" s="13" t="s">
        <v>3</v>
      </c>
      <c r="GK21" s="13" t="s">
        <v>3</v>
      </c>
    </row>
    <row r="22" spans="1:193" ht="12">
      <c r="A22" s="7">
        <v>1994</v>
      </c>
      <c r="B22" s="8">
        <v>978528</v>
      </c>
      <c r="C22" s="8">
        <v>4490265</v>
      </c>
      <c r="D22" s="9">
        <f t="shared" si="0"/>
        <v>4.5887956195428234</v>
      </c>
      <c r="E22" s="8">
        <v>2491851</v>
      </c>
      <c r="F22" s="10">
        <f t="shared" si="1"/>
        <v>55.494519811191545</v>
      </c>
      <c r="G22" s="10"/>
      <c r="H22" s="8">
        <v>2938759</v>
      </c>
      <c r="I22" s="8">
        <v>4594421</v>
      </c>
      <c r="J22" s="9">
        <f t="shared" si="2"/>
        <v>1.5633881512570442</v>
      </c>
      <c r="K22" s="8">
        <v>3665593</v>
      </c>
      <c r="L22" s="10">
        <f t="shared" si="3"/>
        <v>79.78356794033459</v>
      </c>
      <c r="M22" s="10"/>
      <c r="N22" s="8">
        <v>77352</v>
      </c>
      <c r="O22" s="8">
        <v>16416</v>
      </c>
      <c r="P22" s="9">
        <f t="shared" si="4"/>
        <v>0.21222463543282655</v>
      </c>
      <c r="Q22" s="8">
        <v>9157</v>
      </c>
      <c r="R22" s="10">
        <f t="shared" si="5"/>
        <v>55.78094541910331</v>
      </c>
      <c r="S22" s="10"/>
      <c r="T22" s="8">
        <v>25406</v>
      </c>
      <c r="U22" s="8">
        <v>124370</v>
      </c>
      <c r="V22" s="9">
        <f t="shared" si="6"/>
        <v>4.895300322758404</v>
      </c>
      <c r="W22" s="8">
        <v>67581</v>
      </c>
      <c r="X22" s="10">
        <f t="shared" si="7"/>
        <v>54.33866688108065</v>
      </c>
      <c r="Y22" s="10"/>
      <c r="Z22" s="11" t="s">
        <v>29</v>
      </c>
      <c r="AA22" s="11" t="s">
        <v>29</v>
      </c>
      <c r="AB22" s="11" t="s">
        <v>29</v>
      </c>
      <c r="AC22" s="11" t="s">
        <v>29</v>
      </c>
      <c r="AD22" s="11" t="s">
        <v>29</v>
      </c>
      <c r="AE22" s="11" t="s">
        <v>29</v>
      </c>
      <c r="AF22" s="11" t="s">
        <v>29</v>
      </c>
      <c r="AG22" s="11" t="s">
        <v>29</v>
      </c>
      <c r="AH22" s="11" t="s">
        <v>29</v>
      </c>
      <c r="AI22" s="11" t="s">
        <v>29</v>
      </c>
      <c r="AJ22" s="11" t="s">
        <v>29</v>
      </c>
      <c r="AK22" s="10"/>
      <c r="AL22" s="11" t="s">
        <v>29</v>
      </c>
      <c r="AM22" s="11" t="s">
        <v>29</v>
      </c>
      <c r="AN22" s="11" t="s">
        <v>29</v>
      </c>
      <c r="AO22" s="11" t="s">
        <v>29</v>
      </c>
      <c r="AP22" s="11" t="s">
        <v>29</v>
      </c>
      <c r="AQ22" s="10"/>
      <c r="AR22" s="11" t="s">
        <v>29</v>
      </c>
      <c r="AS22" s="11" t="s">
        <v>29</v>
      </c>
      <c r="AT22" s="11" t="s">
        <v>29</v>
      </c>
      <c r="AU22" s="11" t="s">
        <v>29</v>
      </c>
      <c r="AV22" s="11" t="s">
        <v>29</v>
      </c>
      <c r="AW22" s="10"/>
      <c r="AX22" s="11" t="s">
        <v>29</v>
      </c>
      <c r="AY22" s="11" t="s">
        <v>29</v>
      </c>
      <c r="AZ22" s="11" t="s">
        <v>29</v>
      </c>
      <c r="BA22" s="11" t="s">
        <v>29</v>
      </c>
      <c r="BB22" s="11" t="s">
        <v>29</v>
      </c>
      <c r="BC22" s="10"/>
      <c r="BD22" s="11" t="s">
        <v>29</v>
      </c>
      <c r="BE22" s="11" t="s">
        <v>29</v>
      </c>
      <c r="BF22" s="11" t="s">
        <v>29</v>
      </c>
      <c r="BG22" s="11" t="s">
        <v>29</v>
      </c>
      <c r="BH22" s="11" t="s">
        <v>29</v>
      </c>
      <c r="BI22" s="10"/>
      <c r="BJ22" s="11" t="s">
        <v>29</v>
      </c>
      <c r="BK22" s="11" t="s">
        <v>29</v>
      </c>
      <c r="BL22" s="11" t="s">
        <v>29</v>
      </c>
      <c r="BM22" s="11" t="s">
        <v>29</v>
      </c>
      <c r="BN22" s="11" t="s">
        <v>29</v>
      </c>
      <c r="BO22" s="10"/>
      <c r="BP22" s="11" t="s">
        <v>29</v>
      </c>
      <c r="BQ22" s="11" t="s">
        <v>29</v>
      </c>
      <c r="BR22" s="11" t="s">
        <v>29</v>
      </c>
      <c r="BS22" s="11" t="s">
        <v>29</v>
      </c>
      <c r="BT22" s="11" t="s">
        <v>29</v>
      </c>
      <c r="BU22" s="10"/>
      <c r="BV22" s="8">
        <v>4755004</v>
      </c>
      <c r="BW22" s="8">
        <v>20925103</v>
      </c>
      <c r="BX22" s="9">
        <f t="shared" si="8"/>
        <v>440.06488743227135</v>
      </c>
      <c r="BY22" s="8">
        <v>11712190</v>
      </c>
      <c r="BZ22" s="10">
        <f t="shared" si="9"/>
        <v>55.97195865654759</v>
      </c>
      <c r="CA22" s="10"/>
      <c r="CB22" s="8">
        <v>12135089</v>
      </c>
      <c r="CC22" s="8">
        <v>17121907</v>
      </c>
      <c r="CD22" s="9">
        <f t="shared" si="10"/>
        <v>141.09420211091984</v>
      </c>
      <c r="CE22" s="8">
        <v>13692530</v>
      </c>
      <c r="CF22" s="10">
        <f t="shared" si="11"/>
        <v>79.97082334345117</v>
      </c>
      <c r="CG22" s="10"/>
      <c r="CH22" s="8">
        <v>8553038</v>
      </c>
      <c r="CI22" s="8">
        <v>1381879</v>
      </c>
      <c r="CJ22" s="9">
        <f t="shared" si="12"/>
        <v>16.15658670053845</v>
      </c>
      <c r="CK22" s="8">
        <v>788961</v>
      </c>
      <c r="CL22" s="10">
        <f t="shared" si="13"/>
        <v>57.093348983521715</v>
      </c>
      <c r="CM22" s="10"/>
      <c r="CN22" s="8">
        <v>268403</v>
      </c>
      <c r="CO22" s="8">
        <v>1108621</v>
      </c>
      <c r="CP22" s="9">
        <f t="shared" si="14"/>
        <v>413.04344586312374</v>
      </c>
      <c r="CQ22" s="8">
        <v>581477</v>
      </c>
      <c r="CR22" s="10">
        <f t="shared" si="15"/>
        <v>52.450476763474626</v>
      </c>
      <c r="CS22" s="10"/>
      <c r="CT22" s="11" t="s">
        <v>29</v>
      </c>
      <c r="CU22" s="11" t="s">
        <v>29</v>
      </c>
      <c r="CV22" s="11" t="s">
        <v>29</v>
      </c>
      <c r="CW22" s="11" t="s">
        <v>29</v>
      </c>
      <c r="CX22" s="11" t="s">
        <v>29</v>
      </c>
      <c r="CY22" s="10"/>
      <c r="CZ22" s="11" t="s">
        <v>29</v>
      </c>
      <c r="DA22" s="11" t="s">
        <v>29</v>
      </c>
      <c r="DB22" s="11" t="s">
        <v>29</v>
      </c>
      <c r="DC22" s="11" t="s">
        <v>29</v>
      </c>
      <c r="DD22" s="11" t="s">
        <v>29</v>
      </c>
      <c r="DE22" s="11"/>
      <c r="DF22" s="11" t="s">
        <v>29</v>
      </c>
      <c r="DG22" s="11" t="s">
        <v>29</v>
      </c>
      <c r="DH22" s="11" t="s">
        <v>29</v>
      </c>
      <c r="DI22" s="11" t="s">
        <v>29</v>
      </c>
      <c r="DJ22" s="11" t="s">
        <v>29</v>
      </c>
      <c r="DK22" s="10"/>
      <c r="DL22" s="11" t="s">
        <v>29</v>
      </c>
      <c r="DM22" s="11" t="s">
        <v>29</v>
      </c>
      <c r="DN22" s="11" t="s">
        <v>29</v>
      </c>
      <c r="DO22" s="11" t="s">
        <v>29</v>
      </c>
      <c r="DP22" s="11" t="s">
        <v>29</v>
      </c>
      <c r="DQ22" s="10"/>
      <c r="DR22" s="11" t="s">
        <v>29</v>
      </c>
      <c r="DS22" s="11" t="s">
        <v>29</v>
      </c>
      <c r="DT22" s="11" t="s">
        <v>29</v>
      </c>
      <c r="DU22" s="11" t="s">
        <v>29</v>
      </c>
      <c r="DV22" s="11" t="s">
        <v>29</v>
      </c>
      <c r="DW22" s="10"/>
      <c r="DX22" s="11" t="s">
        <v>29</v>
      </c>
      <c r="DY22" s="11" t="s">
        <v>29</v>
      </c>
      <c r="DZ22" s="11" t="s">
        <v>29</v>
      </c>
      <c r="EA22" s="11" t="s">
        <v>29</v>
      </c>
      <c r="EB22" s="11" t="s">
        <v>29</v>
      </c>
      <c r="EC22" s="10"/>
      <c r="ED22" s="11" t="s">
        <v>29</v>
      </c>
      <c r="EE22" s="11" t="s">
        <v>29</v>
      </c>
      <c r="EF22" s="11" t="s">
        <v>29</v>
      </c>
      <c r="EG22" s="11" t="s">
        <v>29</v>
      </c>
      <c r="EH22" s="11" t="s">
        <v>29</v>
      </c>
      <c r="EI22" s="10"/>
      <c r="EJ22" s="11" t="s">
        <v>29</v>
      </c>
      <c r="EK22" s="11" t="s">
        <v>29</v>
      </c>
      <c r="EL22" s="11" t="s">
        <v>29</v>
      </c>
      <c r="EM22" s="11" t="s">
        <v>29</v>
      </c>
      <c r="EN22" s="11" t="s">
        <v>29</v>
      </c>
      <c r="EP22" s="7">
        <v>1994</v>
      </c>
      <c r="EQ22" s="10">
        <f t="shared" si="16"/>
        <v>20.578910133408932</v>
      </c>
      <c r="ER22" s="10">
        <f t="shared" si="17"/>
        <v>21.458747419307805</v>
      </c>
      <c r="ES22" s="10">
        <f t="shared" si="18"/>
        <v>21.27570505601429</v>
      </c>
      <c r="ET22" s="10"/>
      <c r="EU22" s="10">
        <f t="shared" si="19"/>
        <v>24.217037056753355</v>
      </c>
      <c r="EV22" s="10">
        <f t="shared" si="20"/>
        <v>26.83358226393824</v>
      </c>
      <c r="EW22" s="10">
        <f t="shared" si="21"/>
        <v>26.770750182763887</v>
      </c>
      <c r="EX22" s="10"/>
      <c r="EY22" s="10">
        <f t="shared" si="22"/>
        <v>0.9043804084583746</v>
      </c>
      <c r="EZ22" s="10">
        <f t="shared" si="23"/>
        <v>1.1879477146696635</v>
      </c>
      <c r="FA22" s="10">
        <f t="shared" si="24"/>
        <v>1.1606403865336816</v>
      </c>
      <c r="FB22" s="10"/>
      <c r="FC22" s="10">
        <f t="shared" si="25"/>
        <v>9.465617001300284</v>
      </c>
      <c r="FD22" s="10">
        <f t="shared" si="26"/>
        <v>11.218441649580877</v>
      </c>
      <c r="FE22" s="10">
        <f t="shared" si="27"/>
        <v>11.622299764221113</v>
      </c>
      <c r="FF22" s="10"/>
      <c r="FG22" s="13" t="s">
        <v>3</v>
      </c>
      <c r="FH22" s="13" t="s">
        <v>3</v>
      </c>
      <c r="FI22" s="13" t="s">
        <v>3</v>
      </c>
      <c r="FJ22" s="13"/>
      <c r="FK22" s="13" t="s">
        <v>3</v>
      </c>
      <c r="FL22" s="13" t="s">
        <v>3</v>
      </c>
      <c r="FM22" s="13" t="s">
        <v>3</v>
      </c>
      <c r="FN22" s="13"/>
      <c r="FO22" s="13" t="s">
        <v>3</v>
      </c>
      <c r="FP22" s="13" t="s">
        <v>3</v>
      </c>
      <c r="FQ22" s="13" t="s">
        <v>3</v>
      </c>
      <c r="FR22" s="13"/>
      <c r="FS22" s="13" t="s">
        <v>3</v>
      </c>
      <c r="FT22" s="13" t="s">
        <v>3</v>
      </c>
      <c r="FU22" s="13" t="s">
        <v>3</v>
      </c>
      <c r="FV22" s="13"/>
      <c r="FW22" s="13" t="s">
        <v>3</v>
      </c>
      <c r="FX22" s="13" t="s">
        <v>3</v>
      </c>
      <c r="FY22" s="13" t="s">
        <v>3</v>
      </c>
      <c r="FZ22" s="13"/>
      <c r="GA22" s="13" t="s">
        <v>3</v>
      </c>
      <c r="GB22" s="13" t="s">
        <v>3</v>
      </c>
      <c r="GC22" s="13" t="s">
        <v>3</v>
      </c>
      <c r="GD22" s="13"/>
      <c r="GE22" s="13" t="s">
        <v>3</v>
      </c>
      <c r="GF22" s="13" t="s">
        <v>3</v>
      </c>
      <c r="GG22" s="13" t="s">
        <v>3</v>
      </c>
      <c r="GH22" s="13"/>
      <c r="GI22" s="13" t="s">
        <v>3</v>
      </c>
      <c r="GJ22" s="13" t="s">
        <v>3</v>
      </c>
      <c r="GK22" s="13" t="s">
        <v>3</v>
      </c>
    </row>
    <row r="23" spans="1:193" ht="12">
      <c r="A23" s="7">
        <v>1995</v>
      </c>
      <c r="B23" s="8">
        <v>959223</v>
      </c>
      <c r="C23" s="8">
        <v>4516246</v>
      </c>
      <c r="D23" s="9">
        <f t="shared" si="0"/>
        <v>4.70823364327169</v>
      </c>
      <c r="E23" s="8">
        <v>2504760</v>
      </c>
      <c r="F23" s="10">
        <f t="shared" si="1"/>
        <v>55.46110641448672</v>
      </c>
      <c r="G23" s="10"/>
      <c r="H23" s="8">
        <v>2756811</v>
      </c>
      <c r="I23" s="8">
        <v>4299555</v>
      </c>
      <c r="J23" s="9">
        <f t="shared" si="2"/>
        <v>1.5596118123440454</v>
      </c>
      <c r="K23" s="8">
        <v>3434826</v>
      </c>
      <c r="L23" s="10">
        <f t="shared" si="3"/>
        <v>79.88794189166089</v>
      </c>
      <c r="M23" s="10"/>
      <c r="N23" s="8">
        <v>59712</v>
      </c>
      <c r="O23" s="8">
        <v>12522</v>
      </c>
      <c r="P23" s="9">
        <f t="shared" si="4"/>
        <v>0.20970659163987138</v>
      </c>
      <c r="Q23" s="8">
        <v>6990</v>
      </c>
      <c r="R23" s="10">
        <f t="shared" si="5"/>
        <v>55.821753713464304</v>
      </c>
      <c r="S23" s="10"/>
      <c r="T23" s="8">
        <v>21063</v>
      </c>
      <c r="U23" s="8">
        <v>97925</v>
      </c>
      <c r="V23" s="9">
        <f t="shared" si="6"/>
        <v>4.649147794711105</v>
      </c>
      <c r="W23" s="8">
        <v>52332</v>
      </c>
      <c r="X23" s="10">
        <f t="shared" si="7"/>
        <v>53.440898646923664</v>
      </c>
      <c r="Y23" s="10"/>
      <c r="Z23" s="11" t="s">
        <v>29</v>
      </c>
      <c r="AA23" s="11" t="s">
        <v>29</v>
      </c>
      <c r="AB23" s="11" t="s">
        <v>29</v>
      </c>
      <c r="AC23" s="11" t="s">
        <v>29</v>
      </c>
      <c r="AD23" s="11" t="s">
        <v>29</v>
      </c>
      <c r="AE23" s="11" t="s">
        <v>29</v>
      </c>
      <c r="AF23" s="11" t="s">
        <v>29</v>
      </c>
      <c r="AG23" s="11" t="s">
        <v>29</v>
      </c>
      <c r="AH23" s="11" t="s">
        <v>29</v>
      </c>
      <c r="AI23" s="11" t="s">
        <v>29</v>
      </c>
      <c r="AJ23" s="11" t="s">
        <v>29</v>
      </c>
      <c r="AK23" s="10"/>
      <c r="AL23" s="11" t="s">
        <v>29</v>
      </c>
      <c r="AM23" s="11" t="s">
        <v>29</v>
      </c>
      <c r="AN23" s="11" t="s">
        <v>29</v>
      </c>
      <c r="AO23" s="11" t="s">
        <v>29</v>
      </c>
      <c r="AP23" s="11" t="s">
        <v>29</v>
      </c>
      <c r="AQ23" s="10"/>
      <c r="AR23" s="11" t="s">
        <v>29</v>
      </c>
      <c r="AS23" s="11" t="s">
        <v>29</v>
      </c>
      <c r="AT23" s="11" t="s">
        <v>29</v>
      </c>
      <c r="AU23" s="11" t="s">
        <v>29</v>
      </c>
      <c r="AV23" s="11" t="s">
        <v>29</v>
      </c>
      <c r="AW23" s="10"/>
      <c r="AX23" s="11" t="s">
        <v>29</v>
      </c>
      <c r="AY23" s="11" t="s">
        <v>29</v>
      </c>
      <c r="AZ23" s="11" t="s">
        <v>29</v>
      </c>
      <c r="BA23" s="11" t="s">
        <v>29</v>
      </c>
      <c r="BB23" s="11" t="s">
        <v>29</v>
      </c>
      <c r="BC23" s="10"/>
      <c r="BD23" s="11" t="s">
        <v>29</v>
      </c>
      <c r="BE23" s="11" t="s">
        <v>29</v>
      </c>
      <c r="BF23" s="11" t="s">
        <v>29</v>
      </c>
      <c r="BG23" s="11" t="s">
        <v>29</v>
      </c>
      <c r="BH23" s="11" t="s">
        <v>29</v>
      </c>
      <c r="BI23" s="10"/>
      <c r="BJ23" s="11" t="s">
        <v>29</v>
      </c>
      <c r="BK23" s="11" t="s">
        <v>29</v>
      </c>
      <c r="BL23" s="11" t="s">
        <v>29</v>
      </c>
      <c r="BM23" s="11" t="s">
        <v>29</v>
      </c>
      <c r="BN23" s="11" t="s">
        <v>29</v>
      </c>
      <c r="BO23" s="10"/>
      <c r="BP23" s="11" t="s">
        <v>29</v>
      </c>
      <c r="BQ23" s="11" t="s">
        <v>29</v>
      </c>
      <c r="BR23" s="11" t="s">
        <v>29</v>
      </c>
      <c r="BS23" s="11" t="s">
        <v>29</v>
      </c>
      <c r="BT23" s="11" t="s">
        <v>29</v>
      </c>
      <c r="BU23" s="10"/>
      <c r="BV23" s="8">
        <v>4732133</v>
      </c>
      <c r="BW23" s="8">
        <v>21092336</v>
      </c>
      <c r="BX23" s="9">
        <f t="shared" si="8"/>
        <v>445.72576468159286</v>
      </c>
      <c r="BY23" s="8">
        <v>11809345</v>
      </c>
      <c r="BZ23" s="10">
        <f t="shared" si="9"/>
        <v>55.988796120069395</v>
      </c>
      <c r="CA23" s="10"/>
      <c r="CB23" s="8">
        <v>11991925</v>
      </c>
      <c r="CC23" s="8">
        <v>16831410</v>
      </c>
      <c r="CD23" s="9">
        <f t="shared" si="10"/>
        <v>140.35619802492093</v>
      </c>
      <c r="CE23" s="8">
        <v>13455602</v>
      </c>
      <c r="CF23" s="10">
        <f t="shared" si="11"/>
        <v>79.9434034344122</v>
      </c>
      <c r="CG23" s="10"/>
      <c r="CH23" s="8">
        <v>8473096</v>
      </c>
      <c r="CI23" s="8">
        <v>1341057</v>
      </c>
      <c r="CJ23" s="9">
        <f t="shared" si="12"/>
        <v>15.827237175171861</v>
      </c>
      <c r="CK23" s="8">
        <v>764979</v>
      </c>
      <c r="CL23" s="10">
        <f t="shared" si="13"/>
        <v>57.04298922417168</v>
      </c>
      <c r="CM23" s="10"/>
      <c r="CN23" s="8">
        <v>260522</v>
      </c>
      <c r="CO23" s="8">
        <v>1073326</v>
      </c>
      <c r="CP23" s="9">
        <f t="shared" si="14"/>
        <v>411.99054206554536</v>
      </c>
      <c r="CQ23" s="8">
        <v>559104</v>
      </c>
      <c r="CR23" s="10">
        <f t="shared" si="15"/>
        <v>52.09079068242081</v>
      </c>
      <c r="CS23" s="10"/>
      <c r="CT23" s="11" t="s">
        <v>29</v>
      </c>
      <c r="CU23" s="11" t="s">
        <v>29</v>
      </c>
      <c r="CV23" s="11" t="s">
        <v>29</v>
      </c>
      <c r="CW23" s="11" t="s">
        <v>29</v>
      </c>
      <c r="CX23" s="11" t="s">
        <v>29</v>
      </c>
      <c r="CY23" s="10"/>
      <c r="CZ23" s="11" t="s">
        <v>29</v>
      </c>
      <c r="DA23" s="11" t="s">
        <v>29</v>
      </c>
      <c r="DB23" s="11" t="s">
        <v>29</v>
      </c>
      <c r="DC23" s="11" t="s">
        <v>29</v>
      </c>
      <c r="DD23" s="11" t="s">
        <v>29</v>
      </c>
      <c r="DE23" s="11"/>
      <c r="DF23" s="11" t="s">
        <v>29</v>
      </c>
      <c r="DG23" s="11" t="s">
        <v>29</v>
      </c>
      <c r="DH23" s="11" t="s">
        <v>29</v>
      </c>
      <c r="DI23" s="11" t="s">
        <v>29</v>
      </c>
      <c r="DJ23" s="11" t="s">
        <v>29</v>
      </c>
      <c r="DK23" s="10"/>
      <c r="DL23" s="11" t="s">
        <v>29</v>
      </c>
      <c r="DM23" s="11" t="s">
        <v>29</v>
      </c>
      <c r="DN23" s="11" t="s">
        <v>29</v>
      </c>
      <c r="DO23" s="11" t="s">
        <v>29</v>
      </c>
      <c r="DP23" s="11" t="s">
        <v>29</v>
      </c>
      <c r="DQ23" s="10"/>
      <c r="DR23" s="11" t="s">
        <v>29</v>
      </c>
      <c r="DS23" s="11" t="s">
        <v>29</v>
      </c>
      <c r="DT23" s="11" t="s">
        <v>29</v>
      </c>
      <c r="DU23" s="11" t="s">
        <v>29</v>
      </c>
      <c r="DV23" s="11" t="s">
        <v>29</v>
      </c>
      <c r="DW23" s="10"/>
      <c r="DX23" s="11" t="s">
        <v>29</v>
      </c>
      <c r="DY23" s="11" t="s">
        <v>29</v>
      </c>
      <c r="DZ23" s="11" t="s">
        <v>29</v>
      </c>
      <c r="EA23" s="11" t="s">
        <v>29</v>
      </c>
      <c r="EB23" s="11" t="s">
        <v>29</v>
      </c>
      <c r="EC23" s="10"/>
      <c r="ED23" s="11" t="s">
        <v>29</v>
      </c>
      <c r="EE23" s="11" t="s">
        <v>29</v>
      </c>
      <c r="EF23" s="11" t="s">
        <v>29</v>
      </c>
      <c r="EG23" s="11" t="s">
        <v>29</v>
      </c>
      <c r="EH23" s="11" t="s">
        <v>29</v>
      </c>
      <c r="EI23" s="10"/>
      <c r="EJ23" s="11" t="s">
        <v>29</v>
      </c>
      <c r="EK23" s="11" t="s">
        <v>29</v>
      </c>
      <c r="EL23" s="11" t="s">
        <v>29</v>
      </c>
      <c r="EM23" s="11" t="s">
        <v>29</v>
      </c>
      <c r="EN23" s="11" t="s">
        <v>29</v>
      </c>
      <c r="EP23" s="7">
        <v>1995</v>
      </c>
      <c r="EQ23" s="10">
        <f t="shared" si="16"/>
        <v>20.270415053845696</v>
      </c>
      <c r="ER23" s="10">
        <f t="shared" si="17"/>
        <v>21.411786726704904</v>
      </c>
      <c r="ES23" s="10">
        <f t="shared" si="18"/>
        <v>21.209982433403376</v>
      </c>
      <c r="ET23" s="10"/>
      <c r="EU23" s="10">
        <f t="shared" si="19"/>
        <v>22.988894610331535</v>
      </c>
      <c r="EV23" s="10">
        <f t="shared" si="20"/>
        <v>25.544829577557675</v>
      </c>
      <c r="EW23" s="10">
        <f t="shared" si="21"/>
        <v>25.527107594294183</v>
      </c>
      <c r="EX23" s="10"/>
      <c r="EY23" s="10">
        <f t="shared" si="22"/>
        <v>0.7047246956720424</v>
      </c>
      <c r="EZ23" s="10">
        <f t="shared" si="23"/>
        <v>0.9337410714085979</v>
      </c>
      <c r="FA23" s="10">
        <f t="shared" si="24"/>
        <v>0.9137505735451561</v>
      </c>
      <c r="FB23" s="10"/>
      <c r="FC23" s="10">
        <f t="shared" si="25"/>
        <v>8.084921810825957</v>
      </c>
      <c r="FD23" s="10">
        <f t="shared" si="26"/>
        <v>9.12350953950617</v>
      </c>
      <c r="FE23" s="10">
        <f t="shared" si="27"/>
        <v>9.359975961538462</v>
      </c>
      <c r="FF23" s="10"/>
      <c r="FG23" s="13" t="s">
        <v>3</v>
      </c>
      <c r="FH23" s="13" t="s">
        <v>3</v>
      </c>
      <c r="FI23" s="13" t="s">
        <v>3</v>
      </c>
      <c r="FJ23" s="13"/>
      <c r="FK23" s="13" t="s">
        <v>3</v>
      </c>
      <c r="FL23" s="13" t="s">
        <v>3</v>
      </c>
      <c r="FM23" s="13" t="s">
        <v>3</v>
      </c>
      <c r="FN23" s="13"/>
      <c r="FO23" s="13" t="s">
        <v>3</v>
      </c>
      <c r="FP23" s="13" t="s">
        <v>3</v>
      </c>
      <c r="FQ23" s="13" t="s">
        <v>3</v>
      </c>
      <c r="FR23" s="13"/>
      <c r="FS23" s="13" t="s">
        <v>3</v>
      </c>
      <c r="FT23" s="13" t="s">
        <v>3</v>
      </c>
      <c r="FU23" s="13" t="s">
        <v>3</v>
      </c>
      <c r="FV23" s="13"/>
      <c r="FW23" s="13" t="s">
        <v>3</v>
      </c>
      <c r="FX23" s="13" t="s">
        <v>3</v>
      </c>
      <c r="FY23" s="13" t="s">
        <v>3</v>
      </c>
      <c r="FZ23" s="13"/>
      <c r="GA23" s="13" t="s">
        <v>3</v>
      </c>
      <c r="GB23" s="13" t="s">
        <v>3</v>
      </c>
      <c r="GC23" s="13" t="s">
        <v>3</v>
      </c>
      <c r="GD23" s="13"/>
      <c r="GE23" s="13" t="s">
        <v>3</v>
      </c>
      <c r="GF23" s="13" t="s">
        <v>3</v>
      </c>
      <c r="GG23" s="13" t="s">
        <v>3</v>
      </c>
      <c r="GH23" s="13"/>
      <c r="GI23" s="13" t="s">
        <v>3</v>
      </c>
      <c r="GJ23" s="13" t="s">
        <v>3</v>
      </c>
      <c r="GK23" s="13" t="s">
        <v>3</v>
      </c>
    </row>
    <row r="24" spans="1:193" ht="12">
      <c r="A24" s="7">
        <v>1996</v>
      </c>
      <c r="B24" s="8">
        <v>819286</v>
      </c>
      <c r="C24" s="8">
        <v>3959675</v>
      </c>
      <c r="D24" s="9">
        <f t="shared" si="0"/>
        <v>4.833080267452392</v>
      </c>
      <c r="E24" s="8">
        <v>2160330</v>
      </c>
      <c r="F24" s="10">
        <f t="shared" si="1"/>
        <v>54.55826551421518</v>
      </c>
      <c r="G24" s="10"/>
      <c r="H24" s="8">
        <v>2632373</v>
      </c>
      <c r="I24" s="8">
        <v>4152049</v>
      </c>
      <c r="J24" s="9">
        <f t="shared" si="2"/>
        <v>1.5773026846879223</v>
      </c>
      <c r="K24" s="8">
        <v>3332659</v>
      </c>
      <c r="L24" s="10">
        <f t="shared" si="3"/>
        <v>80.26540630902959</v>
      </c>
      <c r="M24" s="10"/>
      <c r="N24" s="8">
        <v>72816</v>
      </c>
      <c r="O24" s="8">
        <v>16423</v>
      </c>
      <c r="P24" s="9">
        <f t="shared" si="4"/>
        <v>0.22554108987035817</v>
      </c>
      <c r="Q24" s="8">
        <v>8971</v>
      </c>
      <c r="R24" s="10">
        <f t="shared" si="5"/>
        <v>54.62461182487974</v>
      </c>
      <c r="S24" s="10"/>
      <c r="T24" s="8">
        <v>21697</v>
      </c>
      <c r="U24" s="8">
        <v>100001</v>
      </c>
      <c r="V24" s="9">
        <f t="shared" si="6"/>
        <v>4.608978199751117</v>
      </c>
      <c r="W24" s="8">
        <v>51637</v>
      </c>
      <c r="X24" s="10">
        <f t="shared" si="7"/>
        <v>51.63648363516365</v>
      </c>
      <c r="Y24" s="10"/>
      <c r="Z24" s="11" t="s">
        <v>29</v>
      </c>
      <c r="AA24" s="11" t="s">
        <v>29</v>
      </c>
      <c r="AB24" s="11" t="s">
        <v>29</v>
      </c>
      <c r="AC24" s="11" t="s">
        <v>29</v>
      </c>
      <c r="AD24" s="11" t="s">
        <v>29</v>
      </c>
      <c r="AE24" s="11" t="s">
        <v>29</v>
      </c>
      <c r="AF24" s="11" t="s">
        <v>29</v>
      </c>
      <c r="AG24" s="11" t="s">
        <v>29</v>
      </c>
      <c r="AH24" s="11" t="s">
        <v>29</v>
      </c>
      <c r="AI24" s="11" t="s">
        <v>29</v>
      </c>
      <c r="AJ24" s="11" t="s">
        <v>29</v>
      </c>
      <c r="AK24" s="10"/>
      <c r="AL24" s="11" t="s">
        <v>29</v>
      </c>
      <c r="AM24" s="11" t="s">
        <v>29</v>
      </c>
      <c r="AN24" s="11" t="s">
        <v>29</v>
      </c>
      <c r="AO24" s="11" t="s">
        <v>29</v>
      </c>
      <c r="AP24" s="11" t="s">
        <v>29</v>
      </c>
      <c r="AQ24" s="10"/>
      <c r="AR24" s="11" t="s">
        <v>29</v>
      </c>
      <c r="AS24" s="11" t="s">
        <v>29</v>
      </c>
      <c r="AT24" s="11" t="s">
        <v>29</v>
      </c>
      <c r="AU24" s="11" t="s">
        <v>29</v>
      </c>
      <c r="AV24" s="11" t="s">
        <v>29</v>
      </c>
      <c r="AW24" s="10"/>
      <c r="AX24" s="11" t="s">
        <v>29</v>
      </c>
      <c r="AY24" s="11" t="s">
        <v>29</v>
      </c>
      <c r="AZ24" s="11" t="s">
        <v>29</v>
      </c>
      <c r="BA24" s="11" t="s">
        <v>29</v>
      </c>
      <c r="BB24" s="11" t="s">
        <v>29</v>
      </c>
      <c r="BC24" s="10"/>
      <c r="BD24" s="11" t="s">
        <v>29</v>
      </c>
      <c r="BE24" s="11" t="s">
        <v>29</v>
      </c>
      <c r="BF24" s="11" t="s">
        <v>29</v>
      </c>
      <c r="BG24" s="11" t="s">
        <v>29</v>
      </c>
      <c r="BH24" s="11" t="s">
        <v>29</v>
      </c>
      <c r="BI24" s="10"/>
      <c r="BJ24" s="11" t="s">
        <v>29</v>
      </c>
      <c r="BK24" s="11" t="s">
        <v>29</v>
      </c>
      <c r="BL24" s="11" t="s">
        <v>29</v>
      </c>
      <c r="BM24" s="11" t="s">
        <v>29</v>
      </c>
      <c r="BN24" s="11" t="s">
        <v>29</v>
      </c>
      <c r="BO24" s="10"/>
      <c r="BP24" s="11" t="s">
        <v>29</v>
      </c>
      <c r="BQ24" s="11" t="s">
        <v>29</v>
      </c>
      <c r="BR24" s="11" t="s">
        <v>29</v>
      </c>
      <c r="BS24" s="11" t="s">
        <v>29</v>
      </c>
      <c r="BT24" s="11" t="s">
        <v>29</v>
      </c>
      <c r="BU24" s="10"/>
      <c r="BV24" s="8">
        <v>4635535</v>
      </c>
      <c r="BW24" s="8">
        <v>21125425</v>
      </c>
      <c r="BX24" s="9">
        <f t="shared" si="8"/>
        <v>455.72787175590304</v>
      </c>
      <c r="BY24" s="8">
        <v>11819844</v>
      </c>
      <c r="BZ24" s="10">
        <f t="shared" si="9"/>
        <v>55.950798622986284</v>
      </c>
      <c r="CA24" s="10"/>
      <c r="CB24" s="8">
        <v>11943931</v>
      </c>
      <c r="CC24" s="8">
        <v>17568251</v>
      </c>
      <c r="CD24" s="9">
        <f t="shared" si="10"/>
        <v>147.08935441773735</v>
      </c>
      <c r="CE24" s="8">
        <v>14102973</v>
      </c>
      <c r="CF24" s="10">
        <f t="shared" si="11"/>
        <v>80.27533873462987</v>
      </c>
      <c r="CG24" s="10"/>
      <c r="CH24" s="8">
        <v>8361569</v>
      </c>
      <c r="CI24" s="8">
        <v>1391456</v>
      </c>
      <c r="CJ24" s="9">
        <f t="shared" si="12"/>
        <v>16.64108733659915</v>
      </c>
      <c r="CK24" s="8">
        <v>775507</v>
      </c>
      <c r="CL24" s="10">
        <f t="shared" si="13"/>
        <v>55.733490674516474</v>
      </c>
      <c r="CM24" s="10"/>
      <c r="CN24" s="8">
        <v>247593</v>
      </c>
      <c r="CO24" s="8">
        <v>1017510</v>
      </c>
      <c r="CP24" s="9">
        <f t="shared" si="14"/>
        <v>410.9607299075499</v>
      </c>
      <c r="CQ24" s="8">
        <v>537092</v>
      </c>
      <c r="CR24" s="10">
        <f t="shared" si="15"/>
        <v>52.784935774586984</v>
      </c>
      <c r="CS24" s="10"/>
      <c r="CT24" s="11" t="s">
        <v>29</v>
      </c>
      <c r="CU24" s="11" t="s">
        <v>29</v>
      </c>
      <c r="CV24" s="11" t="s">
        <v>29</v>
      </c>
      <c r="CW24" s="11" t="s">
        <v>29</v>
      </c>
      <c r="CX24" s="11" t="s">
        <v>29</v>
      </c>
      <c r="CY24" s="10"/>
      <c r="CZ24" s="11" t="s">
        <v>29</v>
      </c>
      <c r="DA24" s="11" t="s">
        <v>29</v>
      </c>
      <c r="DB24" s="11" t="s">
        <v>29</v>
      </c>
      <c r="DC24" s="11" t="s">
        <v>29</v>
      </c>
      <c r="DD24" s="11" t="s">
        <v>29</v>
      </c>
      <c r="DE24" s="11"/>
      <c r="DF24" s="11" t="s">
        <v>29</v>
      </c>
      <c r="DG24" s="11" t="s">
        <v>29</v>
      </c>
      <c r="DH24" s="11" t="s">
        <v>29</v>
      </c>
      <c r="DI24" s="11" t="s">
        <v>29</v>
      </c>
      <c r="DJ24" s="11" t="s">
        <v>29</v>
      </c>
      <c r="DK24" s="10"/>
      <c r="DL24" s="11" t="s">
        <v>29</v>
      </c>
      <c r="DM24" s="11" t="s">
        <v>29</v>
      </c>
      <c r="DN24" s="11" t="s">
        <v>29</v>
      </c>
      <c r="DO24" s="11" t="s">
        <v>29</v>
      </c>
      <c r="DP24" s="11" t="s">
        <v>29</v>
      </c>
      <c r="DQ24" s="10"/>
      <c r="DR24" s="11" t="s">
        <v>29</v>
      </c>
      <c r="DS24" s="11" t="s">
        <v>29</v>
      </c>
      <c r="DT24" s="11" t="s">
        <v>29</v>
      </c>
      <c r="DU24" s="11" t="s">
        <v>29</v>
      </c>
      <c r="DV24" s="11" t="s">
        <v>29</v>
      </c>
      <c r="DW24" s="10"/>
      <c r="DX24" s="11" t="s">
        <v>29</v>
      </c>
      <c r="DY24" s="11" t="s">
        <v>29</v>
      </c>
      <c r="DZ24" s="11" t="s">
        <v>29</v>
      </c>
      <c r="EA24" s="11" t="s">
        <v>29</v>
      </c>
      <c r="EB24" s="11" t="s">
        <v>29</v>
      </c>
      <c r="EC24" s="10"/>
      <c r="ED24" s="11" t="s">
        <v>29</v>
      </c>
      <c r="EE24" s="11" t="s">
        <v>29</v>
      </c>
      <c r="EF24" s="11" t="s">
        <v>29</v>
      </c>
      <c r="EG24" s="11" t="s">
        <v>29</v>
      </c>
      <c r="EH24" s="11" t="s">
        <v>29</v>
      </c>
      <c r="EI24" s="10"/>
      <c r="EJ24" s="11" t="s">
        <v>29</v>
      </c>
      <c r="EK24" s="11" t="s">
        <v>29</v>
      </c>
      <c r="EL24" s="11" t="s">
        <v>29</v>
      </c>
      <c r="EM24" s="11" t="s">
        <v>29</v>
      </c>
      <c r="EN24" s="11" t="s">
        <v>29</v>
      </c>
      <c r="EP24" s="7">
        <v>1996</v>
      </c>
      <c r="EQ24" s="10">
        <f t="shared" si="16"/>
        <v>17.674033310071007</v>
      </c>
      <c r="ER24" s="10">
        <f t="shared" si="17"/>
        <v>18.743646577524476</v>
      </c>
      <c r="ES24" s="10">
        <f t="shared" si="18"/>
        <v>18.27714477449956</v>
      </c>
      <c r="ET24" s="10"/>
      <c r="EU24" s="10">
        <f t="shared" si="19"/>
        <v>22.03941901539786</v>
      </c>
      <c r="EV24" s="10">
        <f t="shared" si="20"/>
        <v>23.633821033180823</v>
      </c>
      <c r="EW24" s="10">
        <f t="shared" si="21"/>
        <v>23.630896832887647</v>
      </c>
      <c r="EX24" s="10"/>
      <c r="EY24" s="10">
        <f t="shared" si="22"/>
        <v>0.8708413456852416</v>
      </c>
      <c r="EZ24" s="10">
        <f t="shared" si="23"/>
        <v>1.180274475082216</v>
      </c>
      <c r="FA24" s="10">
        <f t="shared" si="24"/>
        <v>1.1567916214811729</v>
      </c>
      <c r="FB24" s="10"/>
      <c r="FC24" s="10">
        <f t="shared" si="25"/>
        <v>8.763171818266267</v>
      </c>
      <c r="FD24" s="10">
        <f t="shared" si="26"/>
        <v>9.828011518314316</v>
      </c>
      <c r="FE24" s="10">
        <f t="shared" si="27"/>
        <v>9.6141815554877</v>
      </c>
      <c r="FF24" s="10"/>
      <c r="FG24" s="13" t="s">
        <v>3</v>
      </c>
      <c r="FH24" s="13" t="s">
        <v>3</v>
      </c>
      <c r="FI24" s="13" t="s">
        <v>3</v>
      </c>
      <c r="FJ24" s="13"/>
      <c r="FK24" s="13" t="s">
        <v>3</v>
      </c>
      <c r="FL24" s="13" t="s">
        <v>3</v>
      </c>
      <c r="FM24" s="13" t="s">
        <v>3</v>
      </c>
      <c r="FN24" s="13"/>
      <c r="FO24" s="13" t="s">
        <v>3</v>
      </c>
      <c r="FP24" s="13" t="s">
        <v>3</v>
      </c>
      <c r="FQ24" s="13" t="s">
        <v>3</v>
      </c>
      <c r="FR24" s="13"/>
      <c r="FS24" s="13" t="s">
        <v>3</v>
      </c>
      <c r="FT24" s="13" t="s">
        <v>3</v>
      </c>
      <c r="FU24" s="13" t="s">
        <v>3</v>
      </c>
      <c r="FV24" s="13"/>
      <c r="FW24" s="13" t="s">
        <v>3</v>
      </c>
      <c r="FX24" s="13" t="s">
        <v>3</v>
      </c>
      <c r="FY24" s="13" t="s">
        <v>3</v>
      </c>
      <c r="FZ24" s="13"/>
      <c r="GA24" s="13" t="s">
        <v>3</v>
      </c>
      <c r="GB24" s="13" t="s">
        <v>3</v>
      </c>
      <c r="GC24" s="13" t="s">
        <v>3</v>
      </c>
      <c r="GD24" s="13"/>
      <c r="GE24" s="13" t="s">
        <v>3</v>
      </c>
      <c r="GF24" s="13" t="s">
        <v>3</v>
      </c>
      <c r="GG24" s="13" t="s">
        <v>3</v>
      </c>
      <c r="GH24" s="13"/>
      <c r="GI24" s="13" t="s">
        <v>3</v>
      </c>
      <c r="GJ24" s="13" t="s">
        <v>3</v>
      </c>
      <c r="GK24" s="13" t="s">
        <v>3</v>
      </c>
    </row>
    <row r="25" spans="1:193" ht="12">
      <c r="A25" s="7">
        <v>1997</v>
      </c>
      <c r="B25" s="8">
        <v>832583</v>
      </c>
      <c r="C25" s="8">
        <v>3860845</v>
      </c>
      <c r="D25" s="9">
        <f t="shared" si="0"/>
        <v>4.637189325268472</v>
      </c>
      <c r="E25" s="8">
        <v>2080005</v>
      </c>
      <c r="F25" s="10">
        <f t="shared" si="1"/>
        <v>53.87434615997275</v>
      </c>
      <c r="G25" s="10"/>
      <c r="H25" s="8">
        <v>2713941</v>
      </c>
      <c r="I25" s="8">
        <v>4298665</v>
      </c>
      <c r="J25" s="9">
        <f t="shared" si="2"/>
        <v>1.583919842030464</v>
      </c>
      <c r="K25" s="8">
        <v>3448993</v>
      </c>
      <c r="L25" s="10">
        <f t="shared" si="3"/>
        <v>80.23404940836284</v>
      </c>
      <c r="M25" s="10"/>
      <c r="N25" s="8">
        <v>62546</v>
      </c>
      <c r="O25" s="8">
        <v>14869</v>
      </c>
      <c r="P25" s="9">
        <f t="shared" si="4"/>
        <v>0.23772903143286542</v>
      </c>
      <c r="Q25" s="8">
        <v>8107</v>
      </c>
      <c r="R25" s="10">
        <f t="shared" si="5"/>
        <v>54.522832739256174</v>
      </c>
      <c r="S25" s="10"/>
      <c r="T25" s="8">
        <v>22577</v>
      </c>
      <c r="U25" s="8">
        <v>102812</v>
      </c>
      <c r="V25" s="9">
        <f t="shared" si="6"/>
        <v>4.553837976701954</v>
      </c>
      <c r="W25" s="8">
        <v>52546</v>
      </c>
      <c r="X25" s="10">
        <f t="shared" si="7"/>
        <v>51.108819982103256</v>
      </c>
      <c r="Y25" s="10"/>
      <c r="Z25" s="11" t="s">
        <v>29</v>
      </c>
      <c r="AA25" s="11" t="s">
        <v>29</v>
      </c>
      <c r="AB25" s="11" t="s">
        <v>29</v>
      </c>
      <c r="AC25" s="11" t="s">
        <v>29</v>
      </c>
      <c r="AD25" s="11" t="s">
        <v>29</v>
      </c>
      <c r="AE25" s="11" t="s">
        <v>29</v>
      </c>
      <c r="AF25" s="11" t="s">
        <v>29</v>
      </c>
      <c r="AG25" s="11" t="s">
        <v>29</v>
      </c>
      <c r="AH25" s="11" t="s">
        <v>29</v>
      </c>
      <c r="AI25" s="11" t="s">
        <v>29</v>
      </c>
      <c r="AJ25" s="11" t="s">
        <v>29</v>
      </c>
      <c r="AK25" s="10"/>
      <c r="AL25" s="11" t="s">
        <v>29</v>
      </c>
      <c r="AM25" s="11" t="s">
        <v>29</v>
      </c>
      <c r="AN25" s="11" t="s">
        <v>29</v>
      </c>
      <c r="AO25" s="11" t="s">
        <v>29</v>
      </c>
      <c r="AP25" s="11" t="s">
        <v>29</v>
      </c>
      <c r="AQ25" s="10"/>
      <c r="AR25" s="11" t="s">
        <v>29</v>
      </c>
      <c r="AS25" s="11" t="s">
        <v>29</v>
      </c>
      <c r="AT25" s="11" t="s">
        <v>29</v>
      </c>
      <c r="AU25" s="11" t="s">
        <v>29</v>
      </c>
      <c r="AV25" s="11" t="s">
        <v>29</v>
      </c>
      <c r="AW25" s="10"/>
      <c r="AX25" s="11" t="s">
        <v>29</v>
      </c>
      <c r="AY25" s="11" t="s">
        <v>29</v>
      </c>
      <c r="AZ25" s="11" t="s">
        <v>29</v>
      </c>
      <c r="BA25" s="11" t="s">
        <v>29</v>
      </c>
      <c r="BB25" s="11" t="s">
        <v>29</v>
      </c>
      <c r="BC25" s="10"/>
      <c r="BD25" s="11" t="s">
        <v>29</v>
      </c>
      <c r="BE25" s="11" t="s">
        <v>29</v>
      </c>
      <c r="BF25" s="11" t="s">
        <v>29</v>
      </c>
      <c r="BG25" s="11" t="s">
        <v>29</v>
      </c>
      <c r="BH25" s="11" t="s">
        <v>29</v>
      </c>
      <c r="BI25" s="10"/>
      <c r="BJ25" s="11" t="s">
        <v>29</v>
      </c>
      <c r="BK25" s="11" t="s">
        <v>29</v>
      </c>
      <c r="BL25" s="11" t="s">
        <v>29</v>
      </c>
      <c r="BM25" s="11" t="s">
        <v>29</v>
      </c>
      <c r="BN25" s="11" t="s">
        <v>29</v>
      </c>
      <c r="BO25" s="10"/>
      <c r="BP25" s="11" t="s">
        <v>29</v>
      </c>
      <c r="BQ25" s="11" t="s">
        <v>29</v>
      </c>
      <c r="BR25" s="11" t="s">
        <v>29</v>
      </c>
      <c r="BS25" s="11" t="s">
        <v>29</v>
      </c>
      <c r="BT25" s="11" t="s">
        <v>29</v>
      </c>
      <c r="BU25" s="10"/>
      <c r="BV25" s="8">
        <v>4610846</v>
      </c>
      <c r="BW25" s="8">
        <v>20853071</v>
      </c>
      <c r="BX25" s="9">
        <f t="shared" si="8"/>
        <v>452.261276997757</v>
      </c>
      <c r="BY25" s="8">
        <v>11610636</v>
      </c>
      <c r="BZ25" s="10">
        <f t="shared" si="9"/>
        <v>55.67830273056664</v>
      </c>
      <c r="CA25" s="10"/>
      <c r="CB25" s="8">
        <v>12163754</v>
      </c>
      <c r="CC25" s="8">
        <v>17399850</v>
      </c>
      <c r="CD25" s="9">
        <f t="shared" si="10"/>
        <v>143.04671074406798</v>
      </c>
      <c r="CE25" s="8">
        <v>13958158</v>
      </c>
      <c r="CF25" s="10">
        <f t="shared" si="11"/>
        <v>80.21999040221611</v>
      </c>
      <c r="CG25" s="10"/>
      <c r="CH25" s="8">
        <v>8105382</v>
      </c>
      <c r="CI25" s="8">
        <v>1356811</v>
      </c>
      <c r="CJ25" s="9">
        <f t="shared" si="12"/>
        <v>16.739630531910773</v>
      </c>
      <c r="CK25" s="8">
        <v>757933</v>
      </c>
      <c r="CL25" s="10">
        <f t="shared" si="13"/>
        <v>55.86135430800605</v>
      </c>
      <c r="CM25" s="10"/>
      <c r="CN25" s="8">
        <v>240044</v>
      </c>
      <c r="CO25" s="8">
        <v>1011378</v>
      </c>
      <c r="CP25" s="9">
        <f t="shared" si="14"/>
        <v>421.3302561197114</v>
      </c>
      <c r="CQ25" s="8">
        <v>529879</v>
      </c>
      <c r="CR25" s="10">
        <f t="shared" si="15"/>
        <v>52.39178625597947</v>
      </c>
      <c r="CS25" s="10"/>
      <c r="CT25" s="11" t="s">
        <v>29</v>
      </c>
      <c r="CU25" s="11" t="s">
        <v>29</v>
      </c>
      <c r="CV25" s="11" t="s">
        <v>29</v>
      </c>
      <c r="CW25" s="11" t="s">
        <v>29</v>
      </c>
      <c r="CX25" s="11" t="s">
        <v>29</v>
      </c>
      <c r="CY25" s="10"/>
      <c r="CZ25" s="11" t="s">
        <v>29</v>
      </c>
      <c r="DA25" s="11" t="s">
        <v>29</v>
      </c>
      <c r="DB25" s="11" t="s">
        <v>29</v>
      </c>
      <c r="DC25" s="11" t="s">
        <v>29</v>
      </c>
      <c r="DD25" s="11" t="s">
        <v>29</v>
      </c>
      <c r="DE25" s="11"/>
      <c r="DF25" s="11" t="s">
        <v>29</v>
      </c>
      <c r="DG25" s="11" t="s">
        <v>29</v>
      </c>
      <c r="DH25" s="11" t="s">
        <v>29</v>
      </c>
      <c r="DI25" s="11" t="s">
        <v>29</v>
      </c>
      <c r="DJ25" s="11" t="s">
        <v>29</v>
      </c>
      <c r="DK25" s="10"/>
      <c r="DL25" s="11" t="s">
        <v>29</v>
      </c>
      <c r="DM25" s="11" t="s">
        <v>29</v>
      </c>
      <c r="DN25" s="11" t="s">
        <v>29</v>
      </c>
      <c r="DO25" s="11" t="s">
        <v>29</v>
      </c>
      <c r="DP25" s="11" t="s">
        <v>29</v>
      </c>
      <c r="DQ25" s="10"/>
      <c r="DR25" s="11" t="s">
        <v>29</v>
      </c>
      <c r="DS25" s="11" t="s">
        <v>29</v>
      </c>
      <c r="DT25" s="11" t="s">
        <v>29</v>
      </c>
      <c r="DU25" s="11" t="s">
        <v>29</v>
      </c>
      <c r="DV25" s="11" t="s">
        <v>29</v>
      </c>
      <c r="DW25" s="10"/>
      <c r="DX25" s="11" t="s">
        <v>29</v>
      </c>
      <c r="DY25" s="11" t="s">
        <v>29</v>
      </c>
      <c r="DZ25" s="11" t="s">
        <v>29</v>
      </c>
      <c r="EA25" s="11" t="s">
        <v>29</v>
      </c>
      <c r="EB25" s="11" t="s">
        <v>29</v>
      </c>
      <c r="EC25" s="10"/>
      <c r="ED25" s="11" t="s">
        <v>29</v>
      </c>
      <c r="EE25" s="11" t="s">
        <v>29</v>
      </c>
      <c r="EF25" s="11" t="s">
        <v>29</v>
      </c>
      <c r="EG25" s="11" t="s">
        <v>29</v>
      </c>
      <c r="EH25" s="11" t="s">
        <v>29</v>
      </c>
      <c r="EI25" s="10"/>
      <c r="EJ25" s="11" t="s">
        <v>29</v>
      </c>
      <c r="EK25" s="11" t="s">
        <v>29</v>
      </c>
      <c r="EL25" s="11" t="s">
        <v>29</v>
      </c>
      <c r="EM25" s="11" t="s">
        <v>29</v>
      </c>
      <c r="EN25" s="11" t="s">
        <v>29</v>
      </c>
      <c r="EP25" s="7">
        <v>1997</v>
      </c>
      <c r="EQ25" s="10">
        <f t="shared" si="16"/>
        <v>18.057055039357202</v>
      </c>
      <c r="ER25" s="10">
        <f t="shared" si="17"/>
        <v>18.514515200183226</v>
      </c>
      <c r="ES25" s="10">
        <f t="shared" si="18"/>
        <v>17.914651703834313</v>
      </c>
      <c r="ET25" s="10"/>
      <c r="EU25" s="10">
        <f t="shared" si="19"/>
        <v>22.311705744788984</v>
      </c>
      <c r="EV25" s="10">
        <f t="shared" si="20"/>
        <v>24.705184240094024</v>
      </c>
      <c r="EW25" s="10">
        <f t="shared" si="21"/>
        <v>24.709513963088828</v>
      </c>
      <c r="EX25" s="10"/>
      <c r="EY25" s="10">
        <f t="shared" si="22"/>
        <v>0.7716601142302731</v>
      </c>
      <c r="EZ25" s="10">
        <f t="shared" si="23"/>
        <v>1.0958784974473232</v>
      </c>
      <c r="FA25" s="10">
        <f t="shared" si="24"/>
        <v>1.069619610176625</v>
      </c>
      <c r="FB25" s="10"/>
      <c r="FC25" s="10">
        <f t="shared" si="25"/>
        <v>9.405359017513456</v>
      </c>
      <c r="FD25" s="10">
        <f t="shared" si="26"/>
        <v>10.165536525413842</v>
      </c>
      <c r="FE25" s="10">
        <f t="shared" si="27"/>
        <v>9.916603601954408</v>
      </c>
      <c r="FF25" s="10"/>
      <c r="FG25" s="13" t="s">
        <v>3</v>
      </c>
      <c r="FH25" s="13" t="s">
        <v>3</v>
      </c>
      <c r="FI25" s="13" t="s">
        <v>3</v>
      </c>
      <c r="FJ25" s="13"/>
      <c r="FK25" s="13" t="s">
        <v>3</v>
      </c>
      <c r="FL25" s="13" t="s">
        <v>3</v>
      </c>
      <c r="FM25" s="13" t="s">
        <v>3</v>
      </c>
      <c r="FN25" s="13"/>
      <c r="FO25" s="13" t="s">
        <v>3</v>
      </c>
      <c r="FP25" s="13" t="s">
        <v>3</v>
      </c>
      <c r="FQ25" s="13" t="s">
        <v>3</v>
      </c>
      <c r="FR25" s="13"/>
      <c r="FS25" s="13" t="s">
        <v>3</v>
      </c>
      <c r="FT25" s="13" t="s">
        <v>3</v>
      </c>
      <c r="FU25" s="13" t="s">
        <v>3</v>
      </c>
      <c r="FV25" s="13"/>
      <c r="FW25" s="13" t="s">
        <v>3</v>
      </c>
      <c r="FX25" s="13" t="s">
        <v>3</v>
      </c>
      <c r="FY25" s="13" t="s">
        <v>3</v>
      </c>
      <c r="FZ25" s="13"/>
      <c r="GA25" s="13" t="s">
        <v>3</v>
      </c>
      <c r="GB25" s="13" t="s">
        <v>3</v>
      </c>
      <c r="GC25" s="13" t="s">
        <v>3</v>
      </c>
      <c r="GD25" s="13"/>
      <c r="GE25" s="13" t="s">
        <v>3</v>
      </c>
      <c r="GF25" s="13" t="s">
        <v>3</v>
      </c>
      <c r="GG25" s="13" t="s">
        <v>3</v>
      </c>
      <c r="GH25" s="13"/>
      <c r="GI25" s="13" t="s">
        <v>3</v>
      </c>
      <c r="GJ25" s="13" t="s">
        <v>3</v>
      </c>
      <c r="GK25" s="13" t="s">
        <v>3</v>
      </c>
    </row>
    <row r="26" spans="1:193" ht="12">
      <c r="A26" s="7">
        <v>1998</v>
      </c>
      <c r="B26" s="8">
        <v>802002</v>
      </c>
      <c r="C26" s="8">
        <v>3725672</v>
      </c>
      <c r="D26" s="9">
        <f t="shared" si="0"/>
        <v>4.645464724526872</v>
      </c>
      <c r="E26" s="8">
        <v>2015543</v>
      </c>
      <c r="F26" s="10">
        <f t="shared" si="1"/>
        <v>54.098777348086465</v>
      </c>
      <c r="G26" s="10"/>
      <c r="H26" s="8">
        <v>2681495</v>
      </c>
      <c r="I26" s="8">
        <v>4193254</v>
      </c>
      <c r="J26" s="9">
        <f t="shared" si="2"/>
        <v>1.563774685390053</v>
      </c>
      <c r="K26" s="8">
        <v>3354645</v>
      </c>
      <c r="L26" s="10">
        <f t="shared" si="3"/>
        <v>80.00099683920888</v>
      </c>
      <c r="M26" s="10"/>
      <c r="N26" s="8">
        <v>44906</v>
      </c>
      <c r="O26" s="8">
        <v>10192</v>
      </c>
      <c r="P26" s="9">
        <f t="shared" si="4"/>
        <v>0.22696298935554268</v>
      </c>
      <c r="Q26" s="8">
        <v>5617</v>
      </c>
      <c r="R26" s="10">
        <f t="shared" si="5"/>
        <v>55.11185243328101</v>
      </c>
      <c r="S26" s="10"/>
      <c r="T26" s="8">
        <v>19153</v>
      </c>
      <c r="U26" s="8">
        <v>89427</v>
      </c>
      <c r="V26" s="9">
        <f t="shared" si="6"/>
        <v>4.669085782906072</v>
      </c>
      <c r="W26" s="8">
        <v>45880</v>
      </c>
      <c r="X26" s="10">
        <f t="shared" si="7"/>
        <v>51.304415892292035</v>
      </c>
      <c r="Y26" s="10"/>
      <c r="Z26" s="11" t="s">
        <v>29</v>
      </c>
      <c r="AA26" s="11" t="s">
        <v>29</v>
      </c>
      <c r="AB26" s="11" t="s">
        <v>29</v>
      </c>
      <c r="AC26" s="11" t="s">
        <v>29</v>
      </c>
      <c r="AD26" s="11" t="s">
        <v>29</v>
      </c>
      <c r="AE26" s="11" t="s">
        <v>29</v>
      </c>
      <c r="AF26" s="11" t="s">
        <v>29</v>
      </c>
      <c r="AG26" s="11" t="s">
        <v>29</v>
      </c>
      <c r="AH26" s="11" t="s">
        <v>29</v>
      </c>
      <c r="AI26" s="11" t="s">
        <v>29</v>
      </c>
      <c r="AJ26" s="11" t="s">
        <v>29</v>
      </c>
      <c r="AK26" s="10"/>
      <c r="AL26" s="11" t="s">
        <v>29</v>
      </c>
      <c r="AM26" s="11" t="s">
        <v>29</v>
      </c>
      <c r="AN26" s="11" t="s">
        <v>29</v>
      </c>
      <c r="AO26" s="11" t="s">
        <v>29</v>
      </c>
      <c r="AP26" s="11" t="s">
        <v>29</v>
      </c>
      <c r="AQ26" s="10"/>
      <c r="AR26" s="11" t="s">
        <v>29</v>
      </c>
      <c r="AS26" s="11" t="s">
        <v>29</v>
      </c>
      <c r="AT26" s="11" t="s">
        <v>29</v>
      </c>
      <c r="AU26" s="11" t="s">
        <v>29</v>
      </c>
      <c r="AV26" s="11" t="s">
        <v>29</v>
      </c>
      <c r="AW26" s="10"/>
      <c r="AX26" s="11" t="s">
        <v>29</v>
      </c>
      <c r="AY26" s="11" t="s">
        <v>29</v>
      </c>
      <c r="AZ26" s="11" t="s">
        <v>29</v>
      </c>
      <c r="BA26" s="11" t="s">
        <v>29</v>
      </c>
      <c r="BB26" s="11" t="s">
        <v>29</v>
      </c>
      <c r="BC26" s="10"/>
      <c r="BD26" s="11" t="s">
        <v>29</v>
      </c>
      <c r="BE26" s="11" t="s">
        <v>29</v>
      </c>
      <c r="BF26" s="11" t="s">
        <v>29</v>
      </c>
      <c r="BG26" s="11" t="s">
        <v>29</v>
      </c>
      <c r="BH26" s="11" t="s">
        <v>29</v>
      </c>
      <c r="BI26" s="10"/>
      <c r="BJ26" s="11" t="s">
        <v>29</v>
      </c>
      <c r="BK26" s="11" t="s">
        <v>29</v>
      </c>
      <c r="BL26" s="11" t="s">
        <v>29</v>
      </c>
      <c r="BM26" s="11" t="s">
        <v>29</v>
      </c>
      <c r="BN26" s="11" t="s">
        <v>29</v>
      </c>
      <c r="BO26" s="10"/>
      <c r="BP26" s="11" t="s">
        <v>29</v>
      </c>
      <c r="BQ26" s="11" t="s">
        <v>29</v>
      </c>
      <c r="BR26" s="11" t="s">
        <v>29</v>
      </c>
      <c r="BS26" s="11" t="s">
        <v>29</v>
      </c>
      <c r="BT26" s="11" t="s">
        <v>29</v>
      </c>
      <c r="BU26" s="10"/>
      <c r="BV26" s="8">
        <v>4415798</v>
      </c>
      <c r="BW26" s="8">
        <v>19926424</v>
      </c>
      <c r="BX26" s="9">
        <f t="shared" si="8"/>
        <v>451.25306909419317</v>
      </c>
      <c r="BY26" s="8">
        <v>11127368</v>
      </c>
      <c r="BZ26" s="10">
        <f t="shared" si="9"/>
        <v>55.84227255226527</v>
      </c>
      <c r="CA26" s="10"/>
      <c r="CB26" s="8">
        <v>12570745</v>
      </c>
      <c r="CC26" s="8">
        <v>17631206</v>
      </c>
      <c r="CD26" s="9">
        <f t="shared" si="10"/>
        <v>140.25585595762223</v>
      </c>
      <c r="CE26" s="8">
        <v>14121894</v>
      </c>
      <c r="CF26" s="10">
        <f t="shared" si="11"/>
        <v>80.09601838921286</v>
      </c>
      <c r="CG26" s="10"/>
      <c r="CH26" s="8">
        <v>7805829</v>
      </c>
      <c r="CI26" s="8">
        <v>1311691</v>
      </c>
      <c r="CJ26" s="9">
        <f t="shared" si="12"/>
        <v>16.803993528426002</v>
      </c>
      <c r="CK26" s="8">
        <v>732644</v>
      </c>
      <c r="CL26" s="10">
        <f t="shared" si="13"/>
        <v>55.85492314882087</v>
      </c>
      <c r="CM26" s="10"/>
      <c r="CN26" s="8">
        <v>227180</v>
      </c>
      <c r="CO26" s="8">
        <v>967965</v>
      </c>
      <c r="CP26" s="9">
        <f t="shared" si="14"/>
        <v>426.07844000352145</v>
      </c>
      <c r="CQ26" s="8">
        <v>504145</v>
      </c>
      <c r="CR26" s="10">
        <f t="shared" si="15"/>
        <v>52.08297820685665</v>
      </c>
      <c r="CS26" s="10"/>
      <c r="CT26" s="11" t="s">
        <v>29</v>
      </c>
      <c r="CU26" s="11" t="s">
        <v>29</v>
      </c>
      <c r="CV26" s="11" t="s">
        <v>29</v>
      </c>
      <c r="CW26" s="11" t="s">
        <v>29</v>
      </c>
      <c r="CX26" s="11" t="s">
        <v>29</v>
      </c>
      <c r="CY26" s="10"/>
      <c r="CZ26" s="11" t="s">
        <v>29</v>
      </c>
      <c r="DA26" s="11" t="s">
        <v>29</v>
      </c>
      <c r="DB26" s="11" t="s">
        <v>29</v>
      </c>
      <c r="DC26" s="11" t="s">
        <v>29</v>
      </c>
      <c r="DD26" s="11" t="s">
        <v>29</v>
      </c>
      <c r="DE26" s="11"/>
      <c r="DF26" s="11" t="s">
        <v>29</v>
      </c>
      <c r="DG26" s="11" t="s">
        <v>29</v>
      </c>
      <c r="DH26" s="11" t="s">
        <v>29</v>
      </c>
      <c r="DI26" s="11" t="s">
        <v>29</v>
      </c>
      <c r="DJ26" s="11" t="s">
        <v>29</v>
      </c>
      <c r="DK26" s="10"/>
      <c r="DL26" s="11" t="s">
        <v>29</v>
      </c>
      <c r="DM26" s="11" t="s">
        <v>29</v>
      </c>
      <c r="DN26" s="11" t="s">
        <v>29</v>
      </c>
      <c r="DO26" s="11" t="s">
        <v>29</v>
      </c>
      <c r="DP26" s="11" t="s">
        <v>29</v>
      </c>
      <c r="DQ26" s="10"/>
      <c r="DR26" s="11" t="s">
        <v>29</v>
      </c>
      <c r="DS26" s="11" t="s">
        <v>29</v>
      </c>
      <c r="DT26" s="11" t="s">
        <v>29</v>
      </c>
      <c r="DU26" s="11" t="s">
        <v>29</v>
      </c>
      <c r="DV26" s="11" t="s">
        <v>29</v>
      </c>
      <c r="DW26" s="10"/>
      <c r="DX26" s="11" t="s">
        <v>29</v>
      </c>
      <c r="DY26" s="11" t="s">
        <v>29</v>
      </c>
      <c r="DZ26" s="11" t="s">
        <v>29</v>
      </c>
      <c r="EA26" s="11" t="s">
        <v>29</v>
      </c>
      <c r="EB26" s="11" t="s">
        <v>29</v>
      </c>
      <c r="EC26" s="10"/>
      <c r="ED26" s="11" t="s">
        <v>29</v>
      </c>
      <c r="EE26" s="11" t="s">
        <v>29</v>
      </c>
      <c r="EF26" s="11" t="s">
        <v>29</v>
      </c>
      <c r="EG26" s="11" t="s">
        <v>29</v>
      </c>
      <c r="EH26" s="11" t="s">
        <v>29</v>
      </c>
      <c r="EI26" s="10"/>
      <c r="EJ26" s="11" t="s">
        <v>29</v>
      </c>
      <c r="EK26" s="11" t="s">
        <v>29</v>
      </c>
      <c r="EL26" s="11" t="s">
        <v>29</v>
      </c>
      <c r="EM26" s="11" t="s">
        <v>29</v>
      </c>
      <c r="EN26" s="11" t="s">
        <v>29</v>
      </c>
      <c r="EP26" s="7">
        <v>1998</v>
      </c>
      <c r="EQ26" s="10">
        <f t="shared" si="16"/>
        <v>18.162107958742677</v>
      </c>
      <c r="ER26" s="10">
        <f t="shared" si="17"/>
        <v>18.697143049851796</v>
      </c>
      <c r="ES26" s="10">
        <f t="shared" si="18"/>
        <v>18.113384944220414</v>
      </c>
      <c r="ET26" s="10"/>
      <c r="EU26" s="10">
        <f t="shared" si="19"/>
        <v>21.33123374947149</v>
      </c>
      <c r="EV26" s="10">
        <f t="shared" si="20"/>
        <v>23.78313769347372</v>
      </c>
      <c r="EW26" s="10">
        <f t="shared" si="21"/>
        <v>23.754922675386176</v>
      </c>
      <c r="EX26" s="10"/>
      <c r="EY26" s="10">
        <f t="shared" si="22"/>
        <v>0.5752880315466813</v>
      </c>
      <c r="EZ26" s="10">
        <f t="shared" si="23"/>
        <v>0.7770122688956469</v>
      </c>
      <c r="FA26" s="10">
        <f t="shared" si="24"/>
        <v>0.7666752201614973</v>
      </c>
      <c r="FB26" s="10"/>
      <c r="FC26" s="10">
        <f t="shared" si="25"/>
        <v>8.430759749977991</v>
      </c>
      <c r="FD26" s="10">
        <f t="shared" si="26"/>
        <v>9.238660488757342</v>
      </c>
      <c r="FE26" s="10">
        <f t="shared" si="27"/>
        <v>9.100556387547233</v>
      </c>
      <c r="FF26" s="10"/>
      <c r="FG26" s="13" t="s">
        <v>3</v>
      </c>
      <c r="FH26" s="13" t="s">
        <v>3</v>
      </c>
      <c r="FI26" s="13" t="s">
        <v>3</v>
      </c>
      <c r="FJ26" s="13"/>
      <c r="FK26" s="13" t="s">
        <v>3</v>
      </c>
      <c r="FL26" s="13" t="s">
        <v>3</v>
      </c>
      <c r="FM26" s="13" t="s">
        <v>3</v>
      </c>
      <c r="FN26" s="13"/>
      <c r="FO26" s="13" t="s">
        <v>3</v>
      </c>
      <c r="FP26" s="13" t="s">
        <v>3</v>
      </c>
      <c r="FQ26" s="13" t="s">
        <v>3</v>
      </c>
      <c r="FR26" s="13"/>
      <c r="FS26" s="13" t="s">
        <v>3</v>
      </c>
      <c r="FT26" s="13" t="s">
        <v>3</v>
      </c>
      <c r="FU26" s="13" t="s">
        <v>3</v>
      </c>
      <c r="FV26" s="13"/>
      <c r="FW26" s="13" t="s">
        <v>3</v>
      </c>
      <c r="FX26" s="13" t="s">
        <v>3</v>
      </c>
      <c r="FY26" s="13" t="s">
        <v>3</v>
      </c>
      <c r="FZ26" s="13"/>
      <c r="GA26" s="13" t="s">
        <v>3</v>
      </c>
      <c r="GB26" s="13" t="s">
        <v>3</v>
      </c>
      <c r="GC26" s="13" t="s">
        <v>3</v>
      </c>
      <c r="GD26" s="13"/>
      <c r="GE26" s="13" t="s">
        <v>3</v>
      </c>
      <c r="GF26" s="13" t="s">
        <v>3</v>
      </c>
      <c r="GG26" s="13" t="s">
        <v>3</v>
      </c>
      <c r="GH26" s="13"/>
      <c r="GI26" s="13" t="s">
        <v>3</v>
      </c>
      <c r="GJ26" s="13" t="s">
        <v>3</v>
      </c>
      <c r="GK26" s="13" t="s">
        <v>3</v>
      </c>
    </row>
    <row r="27" spans="1:193" ht="12">
      <c r="A27" s="7">
        <v>1999</v>
      </c>
      <c r="B27" s="8">
        <v>779136</v>
      </c>
      <c r="C27" s="8">
        <v>3829251</v>
      </c>
      <c r="D27" s="9">
        <f t="shared" si="0"/>
        <v>4.914740173730902</v>
      </c>
      <c r="E27" s="8">
        <v>2059696</v>
      </c>
      <c r="F27" s="10">
        <f t="shared" si="1"/>
        <v>53.788482395121136</v>
      </c>
      <c r="G27" s="10"/>
      <c r="H27" s="8">
        <v>2841519</v>
      </c>
      <c r="I27" s="8">
        <v>4401524</v>
      </c>
      <c r="J27" s="9">
        <f t="shared" si="2"/>
        <v>1.5490038954516934</v>
      </c>
      <c r="K27" s="8">
        <v>3508577</v>
      </c>
      <c r="L27" s="10">
        <f t="shared" si="3"/>
        <v>79.71277675641437</v>
      </c>
      <c r="M27" s="10"/>
      <c r="N27" s="8">
        <v>33478</v>
      </c>
      <c r="O27" s="8">
        <v>7346</v>
      </c>
      <c r="P27" s="9">
        <f t="shared" si="4"/>
        <v>0.21942768385208197</v>
      </c>
      <c r="Q27" s="8">
        <v>4085</v>
      </c>
      <c r="R27" s="10">
        <f t="shared" si="5"/>
        <v>55.60849441873128</v>
      </c>
      <c r="S27" s="10"/>
      <c r="T27" s="8">
        <v>18736</v>
      </c>
      <c r="U27" s="8">
        <v>87613</v>
      </c>
      <c r="V27" s="9">
        <f t="shared" si="6"/>
        <v>4.67618488471392</v>
      </c>
      <c r="W27" s="8">
        <v>44958</v>
      </c>
      <c r="X27" s="10">
        <f t="shared" si="7"/>
        <v>51.314302671977906</v>
      </c>
      <c r="Y27" s="10"/>
      <c r="Z27" s="11" t="s">
        <v>29</v>
      </c>
      <c r="AA27" s="11" t="s">
        <v>29</v>
      </c>
      <c r="AB27" s="11" t="s">
        <v>29</v>
      </c>
      <c r="AC27" s="11" t="s">
        <v>29</v>
      </c>
      <c r="AD27" s="11" t="s">
        <v>29</v>
      </c>
      <c r="AE27" s="11" t="s">
        <v>29</v>
      </c>
      <c r="AF27" s="11" t="s">
        <v>29</v>
      </c>
      <c r="AG27" s="11" t="s">
        <v>29</v>
      </c>
      <c r="AH27" s="11" t="s">
        <v>29</v>
      </c>
      <c r="AI27" s="11" t="s">
        <v>29</v>
      </c>
      <c r="AJ27" s="11" t="s">
        <v>29</v>
      </c>
      <c r="AK27" s="10"/>
      <c r="AL27" s="11" t="s">
        <v>29</v>
      </c>
      <c r="AM27" s="11" t="s">
        <v>29</v>
      </c>
      <c r="AN27" s="11" t="s">
        <v>29</v>
      </c>
      <c r="AO27" s="11" t="s">
        <v>29</v>
      </c>
      <c r="AP27" s="11" t="s">
        <v>29</v>
      </c>
      <c r="AQ27" s="10"/>
      <c r="AR27" s="11" t="s">
        <v>29</v>
      </c>
      <c r="AS27" s="11" t="s">
        <v>29</v>
      </c>
      <c r="AT27" s="11" t="s">
        <v>29</v>
      </c>
      <c r="AU27" s="11" t="s">
        <v>29</v>
      </c>
      <c r="AV27" s="11" t="s">
        <v>29</v>
      </c>
      <c r="AW27" s="10"/>
      <c r="AX27" s="11" t="s">
        <v>29</v>
      </c>
      <c r="AY27" s="11" t="s">
        <v>29</v>
      </c>
      <c r="AZ27" s="11" t="s">
        <v>29</v>
      </c>
      <c r="BA27" s="11" t="s">
        <v>29</v>
      </c>
      <c r="BB27" s="11" t="s">
        <v>29</v>
      </c>
      <c r="BC27" s="10"/>
      <c r="BD27" s="11" t="s">
        <v>29</v>
      </c>
      <c r="BE27" s="11" t="s">
        <v>29</v>
      </c>
      <c r="BF27" s="11" t="s">
        <v>29</v>
      </c>
      <c r="BG27" s="11" t="s">
        <v>29</v>
      </c>
      <c r="BH27" s="11" t="s">
        <v>29</v>
      </c>
      <c r="BI27" s="10"/>
      <c r="BJ27" s="11" t="s">
        <v>29</v>
      </c>
      <c r="BK27" s="11" t="s">
        <v>29</v>
      </c>
      <c r="BL27" s="11" t="s">
        <v>29</v>
      </c>
      <c r="BM27" s="11" t="s">
        <v>29</v>
      </c>
      <c r="BN27" s="11" t="s">
        <v>29</v>
      </c>
      <c r="BO27" s="10"/>
      <c r="BP27" s="11" t="s">
        <v>29</v>
      </c>
      <c r="BQ27" s="11" t="s">
        <v>29</v>
      </c>
      <c r="BR27" s="11" t="s">
        <v>29</v>
      </c>
      <c r="BS27" s="11" t="s">
        <v>29</v>
      </c>
      <c r="BT27" s="11" t="s">
        <v>29</v>
      </c>
      <c r="BU27" s="10"/>
      <c r="BV27" s="8">
        <v>4495987</v>
      </c>
      <c r="BW27" s="8">
        <v>20860489</v>
      </c>
      <c r="BX27" s="9">
        <f t="shared" si="8"/>
        <v>463.98018944449797</v>
      </c>
      <c r="BY27" s="8">
        <v>11648490</v>
      </c>
      <c r="BZ27" s="10">
        <f t="shared" si="9"/>
        <v>55.83996616761956</v>
      </c>
      <c r="CA27" s="10"/>
      <c r="CB27" s="8">
        <v>12992004</v>
      </c>
      <c r="CC27" s="8">
        <v>18369009</v>
      </c>
      <c r="CD27" s="9">
        <f t="shared" si="10"/>
        <v>141.38703313207108</v>
      </c>
      <c r="CE27" s="8">
        <v>14717043</v>
      </c>
      <c r="CF27" s="10">
        <f t="shared" si="11"/>
        <v>80.11887304317833</v>
      </c>
      <c r="CG27" s="10"/>
      <c r="CH27" s="8">
        <v>7813616</v>
      </c>
      <c r="CI27" s="8">
        <v>1310536</v>
      </c>
      <c r="CJ27" s="9">
        <f t="shared" si="12"/>
        <v>16.772464886935833</v>
      </c>
      <c r="CK27" s="8">
        <v>734368</v>
      </c>
      <c r="CL27" s="10">
        <f t="shared" si="13"/>
        <v>56.03569837074296</v>
      </c>
      <c r="CM27" s="10"/>
      <c r="CN27" s="8">
        <v>227323</v>
      </c>
      <c r="CO27" s="8">
        <v>970110</v>
      </c>
      <c r="CP27" s="9">
        <f t="shared" si="14"/>
        <v>426.75400201475435</v>
      </c>
      <c r="CQ27" s="8">
        <v>504118</v>
      </c>
      <c r="CR27" s="10">
        <f t="shared" si="15"/>
        <v>51.965034892950285</v>
      </c>
      <c r="CS27" s="10"/>
      <c r="CT27" s="11" t="s">
        <v>29</v>
      </c>
      <c r="CU27" s="11" t="s">
        <v>29</v>
      </c>
      <c r="CV27" s="11" t="s">
        <v>29</v>
      </c>
      <c r="CW27" s="11" t="s">
        <v>29</v>
      </c>
      <c r="CX27" s="11" t="s">
        <v>29</v>
      </c>
      <c r="CY27" s="10"/>
      <c r="CZ27" s="11" t="s">
        <v>29</v>
      </c>
      <c r="DA27" s="11" t="s">
        <v>29</v>
      </c>
      <c r="DB27" s="11" t="s">
        <v>29</v>
      </c>
      <c r="DC27" s="11" t="s">
        <v>29</v>
      </c>
      <c r="DD27" s="11" t="s">
        <v>29</v>
      </c>
      <c r="DE27" s="11"/>
      <c r="DF27" s="11" t="s">
        <v>29</v>
      </c>
      <c r="DG27" s="11" t="s">
        <v>29</v>
      </c>
      <c r="DH27" s="11" t="s">
        <v>29</v>
      </c>
      <c r="DI27" s="11" t="s">
        <v>29</v>
      </c>
      <c r="DJ27" s="11" t="s">
        <v>29</v>
      </c>
      <c r="DK27" s="10"/>
      <c r="DL27" s="11" t="s">
        <v>29</v>
      </c>
      <c r="DM27" s="11" t="s">
        <v>29</v>
      </c>
      <c r="DN27" s="11" t="s">
        <v>29</v>
      </c>
      <c r="DO27" s="11" t="s">
        <v>29</v>
      </c>
      <c r="DP27" s="11" t="s">
        <v>29</v>
      </c>
      <c r="DQ27" s="10"/>
      <c r="DR27" s="11" t="s">
        <v>29</v>
      </c>
      <c r="DS27" s="11" t="s">
        <v>29</v>
      </c>
      <c r="DT27" s="11" t="s">
        <v>29</v>
      </c>
      <c r="DU27" s="11" t="s">
        <v>29</v>
      </c>
      <c r="DV27" s="11" t="s">
        <v>29</v>
      </c>
      <c r="DW27" s="10"/>
      <c r="DX27" s="11" t="s">
        <v>29</v>
      </c>
      <c r="DY27" s="11" t="s">
        <v>29</v>
      </c>
      <c r="DZ27" s="11" t="s">
        <v>29</v>
      </c>
      <c r="EA27" s="11" t="s">
        <v>29</v>
      </c>
      <c r="EB27" s="11" t="s">
        <v>29</v>
      </c>
      <c r="EC27" s="10"/>
      <c r="ED27" s="11" t="s">
        <v>29</v>
      </c>
      <c r="EE27" s="11" t="s">
        <v>29</v>
      </c>
      <c r="EF27" s="11" t="s">
        <v>29</v>
      </c>
      <c r="EG27" s="11" t="s">
        <v>29</v>
      </c>
      <c r="EH27" s="11" t="s">
        <v>29</v>
      </c>
      <c r="EI27" s="10"/>
      <c r="EJ27" s="11" t="s">
        <v>29</v>
      </c>
      <c r="EK27" s="11" t="s">
        <v>29</v>
      </c>
      <c r="EL27" s="11" t="s">
        <v>29</v>
      </c>
      <c r="EM27" s="11" t="s">
        <v>29</v>
      </c>
      <c r="EN27" s="11" t="s">
        <v>29</v>
      </c>
      <c r="EP27" s="7">
        <v>1999</v>
      </c>
      <c r="EQ27" s="10">
        <f t="shared" si="16"/>
        <v>17.329587474341007</v>
      </c>
      <c r="ER27" s="10">
        <f t="shared" si="17"/>
        <v>18.356477645370635</v>
      </c>
      <c r="ES27" s="10">
        <f t="shared" si="18"/>
        <v>17.68208583258431</v>
      </c>
      <c r="ET27" s="10"/>
      <c r="EU27" s="10">
        <f t="shared" si="19"/>
        <v>21.87129098790302</v>
      </c>
      <c r="EV27" s="10">
        <f t="shared" si="20"/>
        <v>23.961684596049793</v>
      </c>
      <c r="EW27" s="10">
        <f t="shared" si="21"/>
        <v>23.84023067677386</v>
      </c>
      <c r="EX27" s="10"/>
      <c r="EY27" s="10">
        <f t="shared" si="22"/>
        <v>0.428457195746502</v>
      </c>
      <c r="EZ27" s="10">
        <f t="shared" si="23"/>
        <v>0.5605340105117296</v>
      </c>
      <c r="FA27" s="10">
        <f t="shared" si="24"/>
        <v>0.5562606213778378</v>
      </c>
      <c r="FB27" s="10"/>
      <c r="FC27" s="10">
        <f t="shared" si="25"/>
        <v>8.24201686586927</v>
      </c>
      <c r="FD27" s="10">
        <f t="shared" si="26"/>
        <v>9.03124387956005</v>
      </c>
      <c r="FE27" s="10">
        <f t="shared" si="27"/>
        <v>8.918150115647528</v>
      </c>
      <c r="FF27" s="10"/>
      <c r="FG27" s="13" t="s">
        <v>3</v>
      </c>
      <c r="FH27" s="13" t="s">
        <v>3</v>
      </c>
      <c r="FI27" s="13" t="s">
        <v>3</v>
      </c>
      <c r="FJ27" s="13"/>
      <c r="FK27" s="13" t="s">
        <v>3</v>
      </c>
      <c r="FL27" s="13" t="s">
        <v>3</v>
      </c>
      <c r="FM27" s="13" t="s">
        <v>3</v>
      </c>
      <c r="FN27" s="13"/>
      <c r="FO27" s="13" t="s">
        <v>3</v>
      </c>
      <c r="FP27" s="13" t="s">
        <v>3</v>
      </c>
      <c r="FQ27" s="13" t="s">
        <v>3</v>
      </c>
      <c r="FR27" s="13"/>
      <c r="FS27" s="13" t="s">
        <v>3</v>
      </c>
      <c r="FT27" s="13" t="s">
        <v>3</v>
      </c>
      <c r="FU27" s="13" t="s">
        <v>3</v>
      </c>
      <c r="FV27" s="13"/>
      <c r="FW27" s="13" t="s">
        <v>3</v>
      </c>
      <c r="FX27" s="13" t="s">
        <v>3</v>
      </c>
      <c r="FY27" s="13" t="s">
        <v>3</v>
      </c>
      <c r="FZ27" s="13"/>
      <c r="GA27" s="13" t="s">
        <v>3</v>
      </c>
      <c r="GB27" s="13" t="s">
        <v>3</v>
      </c>
      <c r="GC27" s="13" t="s">
        <v>3</v>
      </c>
      <c r="GD27" s="13"/>
      <c r="GE27" s="13" t="s">
        <v>3</v>
      </c>
      <c r="GF27" s="13" t="s">
        <v>3</v>
      </c>
      <c r="GG27" s="13" t="s">
        <v>3</v>
      </c>
      <c r="GH27" s="13"/>
      <c r="GI27" s="13" t="s">
        <v>3</v>
      </c>
      <c r="GJ27" s="13" t="s">
        <v>3</v>
      </c>
      <c r="GK27" s="13" t="s">
        <v>3</v>
      </c>
    </row>
    <row r="28" spans="1:193" ht="12">
      <c r="A28" s="7">
        <v>2000</v>
      </c>
      <c r="B28" s="8">
        <f>712376+29</f>
        <v>712405</v>
      </c>
      <c r="C28" s="8">
        <f>3648840+125</f>
        <v>3648965</v>
      </c>
      <c r="D28" s="9">
        <f t="shared" si="0"/>
        <v>5.122037324274816</v>
      </c>
      <c r="E28" s="8">
        <f>1994434+59</f>
        <v>1994493</v>
      </c>
      <c r="F28" s="10">
        <f t="shared" si="1"/>
        <v>54.6591430720766</v>
      </c>
      <c r="G28" s="10"/>
      <c r="H28" s="8">
        <v>2792651</v>
      </c>
      <c r="I28" s="8">
        <v>4332431</v>
      </c>
      <c r="J28" s="9">
        <f t="shared" si="2"/>
        <v>1.551368574161254</v>
      </c>
      <c r="K28" s="8">
        <v>3458797</v>
      </c>
      <c r="L28" s="10">
        <f t="shared" si="3"/>
        <v>79.83501641457187</v>
      </c>
      <c r="M28" s="10"/>
      <c r="N28" s="8">
        <v>33861</v>
      </c>
      <c r="O28" s="8">
        <v>6977</v>
      </c>
      <c r="P28" s="9">
        <f t="shared" si="4"/>
        <v>0.20604825610584449</v>
      </c>
      <c r="Q28" s="8">
        <v>3798</v>
      </c>
      <c r="R28" s="10">
        <f t="shared" si="5"/>
        <v>54.436004013186185</v>
      </c>
      <c r="S28" s="10"/>
      <c r="T28" s="8">
        <v>16267</v>
      </c>
      <c r="U28" s="8">
        <v>69797</v>
      </c>
      <c r="V28" s="9">
        <f t="shared" si="6"/>
        <v>4.290711255916887</v>
      </c>
      <c r="W28" s="8">
        <v>36003</v>
      </c>
      <c r="X28" s="10">
        <f t="shared" si="7"/>
        <v>51.58244623694428</v>
      </c>
      <c r="Y28" s="10"/>
      <c r="Z28" s="11" t="s">
        <v>29</v>
      </c>
      <c r="AA28" s="11" t="s">
        <v>29</v>
      </c>
      <c r="AB28" s="11" t="s">
        <v>29</v>
      </c>
      <c r="AC28" s="11" t="s">
        <v>29</v>
      </c>
      <c r="AD28" s="11" t="s">
        <v>29</v>
      </c>
      <c r="AE28" s="11" t="s">
        <v>29</v>
      </c>
      <c r="AF28" s="11" t="s">
        <v>29</v>
      </c>
      <c r="AG28" s="11" t="s">
        <v>29</v>
      </c>
      <c r="AH28" s="11" t="s">
        <v>29</v>
      </c>
      <c r="AI28" s="11" t="s">
        <v>29</v>
      </c>
      <c r="AJ28" s="11" t="s">
        <v>29</v>
      </c>
      <c r="AK28" s="10"/>
      <c r="AL28" s="11" t="s">
        <v>29</v>
      </c>
      <c r="AM28" s="11" t="s">
        <v>29</v>
      </c>
      <c r="AN28" s="11" t="s">
        <v>29</v>
      </c>
      <c r="AO28" s="11" t="s">
        <v>29</v>
      </c>
      <c r="AP28" s="11" t="s">
        <v>29</v>
      </c>
      <c r="AQ28" s="10"/>
      <c r="AR28" s="11" t="s">
        <v>29</v>
      </c>
      <c r="AS28" s="11" t="s">
        <v>29</v>
      </c>
      <c r="AT28" s="11" t="s">
        <v>29</v>
      </c>
      <c r="AU28" s="11" t="s">
        <v>29</v>
      </c>
      <c r="AV28" s="11" t="s">
        <v>29</v>
      </c>
      <c r="AW28" s="10"/>
      <c r="AX28" s="11" t="s">
        <v>29</v>
      </c>
      <c r="AY28" s="11" t="s">
        <v>29</v>
      </c>
      <c r="AZ28" s="11" t="s">
        <v>29</v>
      </c>
      <c r="BA28" s="11" t="s">
        <v>29</v>
      </c>
      <c r="BB28" s="11" t="s">
        <v>29</v>
      </c>
      <c r="BC28" s="10"/>
      <c r="BD28" s="11" t="s">
        <v>29</v>
      </c>
      <c r="BE28" s="11" t="s">
        <v>29</v>
      </c>
      <c r="BF28" s="11" t="s">
        <v>29</v>
      </c>
      <c r="BG28" s="11" t="s">
        <v>29</v>
      </c>
      <c r="BH28" s="11" t="s">
        <v>29</v>
      </c>
      <c r="BI28" s="10"/>
      <c r="BJ28" s="11" t="s">
        <v>29</v>
      </c>
      <c r="BK28" s="11" t="s">
        <v>29</v>
      </c>
      <c r="BL28" s="11" t="s">
        <v>29</v>
      </c>
      <c r="BM28" s="11" t="s">
        <v>29</v>
      </c>
      <c r="BN28" s="11" t="s">
        <v>29</v>
      </c>
      <c r="BO28" s="10"/>
      <c r="BP28" s="11" t="s">
        <v>29</v>
      </c>
      <c r="BQ28" s="11" t="s">
        <v>29</v>
      </c>
      <c r="BR28" s="11" t="s">
        <v>29</v>
      </c>
      <c r="BS28" s="11" t="s">
        <v>29</v>
      </c>
      <c r="BT28" s="11" t="s">
        <v>29</v>
      </c>
      <c r="BU28" s="10"/>
      <c r="BV28" s="8">
        <f>4425605+7446</f>
        <v>4433051</v>
      </c>
      <c r="BW28" s="8">
        <f>20554693+29046</f>
        <v>20583739</v>
      </c>
      <c r="BX28" s="9">
        <f t="shared" si="8"/>
        <v>464.32443479671224</v>
      </c>
      <c r="BY28" s="8">
        <f>11519354+14679</f>
        <v>11534033</v>
      </c>
      <c r="BZ28" s="10">
        <f t="shared" si="9"/>
        <v>56.034683494577926</v>
      </c>
      <c r="CA28" s="10"/>
      <c r="CB28" s="8">
        <v>12920465</v>
      </c>
      <c r="CC28" s="8">
        <v>18467903</v>
      </c>
      <c r="CD28" s="9">
        <f t="shared" si="10"/>
        <v>142.93528135403795</v>
      </c>
      <c r="CE28" s="8">
        <v>14784545</v>
      </c>
      <c r="CF28" s="10">
        <f t="shared" si="11"/>
        <v>80.05535333383547</v>
      </c>
      <c r="CG28" s="10"/>
      <c r="CH28" s="8">
        <v>7420009</v>
      </c>
      <c r="CI28" s="8">
        <v>1225753</v>
      </c>
      <c r="CJ28" s="9">
        <f t="shared" si="12"/>
        <v>16.519562173037794</v>
      </c>
      <c r="CK28" s="8">
        <v>690511</v>
      </c>
      <c r="CL28" s="10">
        <f t="shared" si="13"/>
        <v>56.33361696850834</v>
      </c>
      <c r="CM28" s="10"/>
      <c r="CN28" s="8">
        <v>234904</v>
      </c>
      <c r="CO28" s="8">
        <v>980246</v>
      </c>
      <c r="CP28" s="9">
        <f t="shared" si="14"/>
        <v>417.29642747675643</v>
      </c>
      <c r="CQ28" s="8">
        <v>509726</v>
      </c>
      <c r="CR28" s="10">
        <f t="shared" si="15"/>
        <v>51.99980413079982</v>
      </c>
      <c r="CS28" s="10"/>
      <c r="CT28" s="11" t="s">
        <v>29</v>
      </c>
      <c r="CU28" s="11" t="s">
        <v>29</v>
      </c>
      <c r="CV28" s="11" t="s">
        <v>29</v>
      </c>
      <c r="CW28" s="11" t="s">
        <v>29</v>
      </c>
      <c r="CX28" s="11" t="s">
        <v>29</v>
      </c>
      <c r="CY28" s="10"/>
      <c r="CZ28" s="11" t="s">
        <v>29</v>
      </c>
      <c r="DA28" s="11" t="s">
        <v>29</v>
      </c>
      <c r="DB28" s="11" t="s">
        <v>29</v>
      </c>
      <c r="DC28" s="11" t="s">
        <v>29</v>
      </c>
      <c r="DD28" s="11" t="s">
        <v>29</v>
      </c>
      <c r="DE28" s="11"/>
      <c r="DF28" s="11" t="s">
        <v>29</v>
      </c>
      <c r="DG28" s="11" t="s">
        <v>29</v>
      </c>
      <c r="DH28" s="11" t="s">
        <v>29</v>
      </c>
      <c r="DI28" s="11" t="s">
        <v>29</v>
      </c>
      <c r="DJ28" s="11" t="s">
        <v>29</v>
      </c>
      <c r="DK28" s="10"/>
      <c r="DL28" s="11" t="s">
        <v>29</v>
      </c>
      <c r="DM28" s="11" t="s">
        <v>29</v>
      </c>
      <c r="DN28" s="11" t="s">
        <v>29</v>
      </c>
      <c r="DO28" s="11" t="s">
        <v>29</v>
      </c>
      <c r="DP28" s="11" t="s">
        <v>29</v>
      </c>
      <c r="DQ28" s="10"/>
      <c r="DR28" s="11" t="s">
        <v>29</v>
      </c>
      <c r="DS28" s="11" t="s">
        <v>29</v>
      </c>
      <c r="DT28" s="11" t="s">
        <v>29</v>
      </c>
      <c r="DU28" s="11" t="s">
        <v>29</v>
      </c>
      <c r="DV28" s="11" t="s">
        <v>29</v>
      </c>
      <c r="DW28" s="10"/>
      <c r="DX28" s="11" t="s">
        <v>29</v>
      </c>
      <c r="DY28" s="11" t="s">
        <v>29</v>
      </c>
      <c r="DZ28" s="11" t="s">
        <v>29</v>
      </c>
      <c r="EA28" s="11" t="s">
        <v>29</v>
      </c>
      <c r="EB28" s="11" t="s">
        <v>29</v>
      </c>
      <c r="EC28" s="10"/>
      <c r="ED28" s="11" t="s">
        <v>29</v>
      </c>
      <c r="EE28" s="11" t="s">
        <v>29</v>
      </c>
      <c r="EF28" s="11" t="s">
        <v>29</v>
      </c>
      <c r="EG28" s="11" t="s">
        <v>29</v>
      </c>
      <c r="EH28" s="11" t="s">
        <v>29</v>
      </c>
      <c r="EI28" s="10"/>
      <c r="EJ28" s="11" t="s">
        <v>29</v>
      </c>
      <c r="EK28" s="11" t="s">
        <v>29</v>
      </c>
      <c r="EL28" s="11" t="s">
        <v>29</v>
      </c>
      <c r="EM28" s="11" t="s">
        <v>29</v>
      </c>
      <c r="EN28" s="11" t="s">
        <v>29</v>
      </c>
      <c r="EP28" s="7">
        <v>2000</v>
      </c>
      <c r="EQ28" s="10">
        <f t="shared" si="16"/>
        <v>16.070309139236162</v>
      </c>
      <c r="ER28" s="10">
        <f t="shared" si="17"/>
        <v>17.72741580137603</v>
      </c>
      <c r="ES28" s="10">
        <f t="shared" si="18"/>
        <v>17.292242878098232</v>
      </c>
      <c r="ET28" s="10"/>
      <c r="EU28" s="10">
        <f t="shared" si="19"/>
        <v>21.614167911139422</v>
      </c>
      <c r="EV28" s="10">
        <f t="shared" si="20"/>
        <v>23.459247105640525</v>
      </c>
      <c r="EW28" s="10">
        <f t="shared" si="21"/>
        <v>23.394680052717213</v>
      </c>
      <c r="EX28" s="10"/>
      <c r="EY28" s="10">
        <f t="shared" si="22"/>
        <v>0.4563471553740703</v>
      </c>
      <c r="EZ28" s="10">
        <f t="shared" si="23"/>
        <v>0.5692011359547967</v>
      </c>
      <c r="FA28" s="10">
        <f t="shared" si="24"/>
        <v>0.5500274434440581</v>
      </c>
      <c r="FB28" s="10"/>
      <c r="FC28" s="10">
        <f t="shared" si="25"/>
        <v>6.924956578006334</v>
      </c>
      <c r="FD28" s="10">
        <f t="shared" si="26"/>
        <v>7.120355502598327</v>
      </c>
      <c r="FE28" s="10">
        <f t="shared" si="27"/>
        <v>7.063206507025343</v>
      </c>
      <c r="FF28" s="10"/>
      <c r="FG28" s="13" t="s">
        <v>3</v>
      </c>
      <c r="FH28" s="13" t="s">
        <v>3</v>
      </c>
      <c r="FI28" s="13" t="s">
        <v>3</v>
      </c>
      <c r="FJ28" s="13"/>
      <c r="FK28" s="13" t="s">
        <v>3</v>
      </c>
      <c r="FL28" s="13" t="s">
        <v>3</v>
      </c>
      <c r="FM28" s="13" t="s">
        <v>3</v>
      </c>
      <c r="FN28" s="13"/>
      <c r="FO28" s="13" t="s">
        <v>3</v>
      </c>
      <c r="FP28" s="13" t="s">
        <v>3</v>
      </c>
      <c r="FQ28" s="13" t="s">
        <v>3</v>
      </c>
      <c r="FR28" s="13"/>
      <c r="FS28" s="13" t="s">
        <v>3</v>
      </c>
      <c r="FT28" s="13" t="s">
        <v>3</v>
      </c>
      <c r="FU28" s="13" t="s">
        <v>3</v>
      </c>
      <c r="FV28" s="13"/>
      <c r="FW28" s="13" t="s">
        <v>3</v>
      </c>
      <c r="FX28" s="13" t="s">
        <v>3</v>
      </c>
      <c r="FY28" s="13" t="s">
        <v>3</v>
      </c>
      <c r="FZ28" s="13"/>
      <c r="GA28" s="13" t="s">
        <v>3</v>
      </c>
      <c r="GB28" s="13" t="s">
        <v>3</v>
      </c>
      <c r="GC28" s="13" t="s">
        <v>3</v>
      </c>
      <c r="GD28" s="13"/>
      <c r="GE28" s="13" t="s">
        <v>3</v>
      </c>
      <c r="GF28" s="13" t="s">
        <v>3</v>
      </c>
      <c r="GG28" s="13" t="s">
        <v>3</v>
      </c>
      <c r="GH28" s="13"/>
      <c r="GI28" s="13" t="s">
        <v>3</v>
      </c>
      <c r="GJ28" s="13" t="s">
        <v>3</v>
      </c>
      <c r="GK28" s="13" t="s">
        <v>3</v>
      </c>
    </row>
    <row r="29" spans="1:193" ht="12">
      <c r="A29" s="7">
        <v>2001</v>
      </c>
      <c r="B29" s="8">
        <v>643027</v>
      </c>
      <c r="C29" s="8">
        <v>3242731</v>
      </c>
      <c r="D29" s="9">
        <f t="shared" si="0"/>
        <v>5.042915771810515</v>
      </c>
      <c r="E29" s="8">
        <v>1863524</v>
      </c>
      <c r="F29" s="10">
        <f t="shared" si="1"/>
        <v>57.46773321623039</v>
      </c>
      <c r="G29" s="10"/>
      <c r="H29" s="8">
        <v>3570460</v>
      </c>
      <c r="I29" s="8">
        <v>5577174</v>
      </c>
      <c r="J29" s="9">
        <f t="shared" si="2"/>
        <v>1.562032343171468</v>
      </c>
      <c r="K29" s="8">
        <v>4474682</v>
      </c>
      <c r="L29" s="10">
        <f t="shared" si="3"/>
        <v>80.23206735167308</v>
      </c>
      <c r="M29" s="10"/>
      <c r="N29" s="8">
        <v>31788</v>
      </c>
      <c r="O29" s="8">
        <v>6724</v>
      </c>
      <c r="P29" s="9">
        <f t="shared" si="4"/>
        <v>0.2115263621492387</v>
      </c>
      <c r="Q29" s="8">
        <v>3599</v>
      </c>
      <c r="R29" s="10">
        <f t="shared" si="5"/>
        <v>53.52468768590125</v>
      </c>
      <c r="S29" s="10"/>
      <c r="T29" s="8">
        <v>26385</v>
      </c>
      <c r="U29" s="8">
        <v>133619</v>
      </c>
      <c r="V29" s="9">
        <f t="shared" si="6"/>
        <v>5.064203145726738</v>
      </c>
      <c r="W29" s="8">
        <v>75432</v>
      </c>
      <c r="X29" s="10">
        <f t="shared" si="7"/>
        <v>56.453049341785224</v>
      </c>
      <c r="Y29" s="10"/>
      <c r="Z29" s="11" t="s">
        <v>29</v>
      </c>
      <c r="AA29" s="11" t="s">
        <v>29</v>
      </c>
      <c r="AB29" s="11" t="s">
        <v>29</v>
      </c>
      <c r="AC29" s="11" t="s">
        <v>29</v>
      </c>
      <c r="AD29" s="11" t="s">
        <v>29</v>
      </c>
      <c r="AE29" s="11" t="s">
        <v>29</v>
      </c>
      <c r="AF29" s="11" t="s">
        <v>29</v>
      </c>
      <c r="AG29" s="11" t="s">
        <v>29</v>
      </c>
      <c r="AH29" s="11" t="s">
        <v>29</v>
      </c>
      <c r="AI29" s="11" t="s">
        <v>29</v>
      </c>
      <c r="AJ29" s="11" t="s">
        <v>29</v>
      </c>
      <c r="AK29" s="10"/>
      <c r="AL29" s="11" t="s">
        <v>29</v>
      </c>
      <c r="AM29" s="11" t="s">
        <v>29</v>
      </c>
      <c r="AN29" s="11" t="s">
        <v>29</v>
      </c>
      <c r="AO29" s="11" t="s">
        <v>29</v>
      </c>
      <c r="AP29" s="11" t="s">
        <v>29</v>
      </c>
      <c r="AQ29" s="10"/>
      <c r="AR29" s="11" t="s">
        <v>29</v>
      </c>
      <c r="AS29" s="11" t="s">
        <v>29</v>
      </c>
      <c r="AT29" s="11" t="s">
        <v>29</v>
      </c>
      <c r="AU29" s="11" t="s">
        <v>29</v>
      </c>
      <c r="AV29" s="11" t="s">
        <v>29</v>
      </c>
      <c r="AW29" s="10"/>
      <c r="AX29" s="11" t="s">
        <v>29</v>
      </c>
      <c r="AY29" s="11" t="s">
        <v>29</v>
      </c>
      <c r="AZ29" s="11" t="s">
        <v>29</v>
      </c>
      <c r="BA29" s="11" t="s">
        <v>29</v>
      </c>
      <c r="BB29" s="11" t="s">
        <v>29</v>
      </c>
      <c r="BC29" s="10"/>
      <c r="BD29" s="11" t="s">
        <v>29</v>
      </c>
      <c r="BE29" s="11" t="s">
        <v>29</v>
      </c>
      <c r="BF29" s="11" t="s">
        <v>29</v>
      </c>
      <c r="BG29" s="11" t="s">
        <v>29</v>
      </c>
      <c r="BH29" s="11" t="s">
        <v>29</v>
      </c>
      <c r="BI29" s="10"/>
      <c r="BJ29" s="11" t="s">
        <v>29</v>
      </c>
      <c r="BK29" s="11" t="s">
        <v>29</v>
      </c>
      <c r="BL29" s="11" t="s">
        <v>29</v>
      </c>
      <c r="BM29" s="11" t="s">
        <v>29</v>
      </c>
      <c r="BN29" s="11" t="s">
        <v>29</v>
      </c>
      <c r="BO29" s="10"/>
      <c r="BP29" s="11" t="s">
        <v>29</v>
      </c>
      <c r="BQ29" s="11" t="s">
        <v>29</v>
      </c>
      <c r="BR29" s="11" t="s">
        <v>29</v>
      </c>
      <c r="BS29" s="11" t="s">
        <v>29</v>
      </c>
      <c r="BT29" s="11" t="s">
        <v>29</v>
      </c>
      <c r="BU29" s="10"/>
      <c r="BV29" s="8">
        <v>4258642</v>
      </c>
      <c r="BW29" s="8">
        <v>19980241</v>
      </c>
      <c r="BX29" s="9">
        <f t="shared" si="8"/>
        <v>469.1693032661586</v>
      </c>
      <c r="BY29" s="8">
        <v>11330088</v>
      </c>
      <c r="BZ29" s="10">
        <f t="shared" si="9"/>
        <v>56.70646315026931</v>
      </c>
      <c r="CA29" s="10"/>
      <c r="CB29" s="8">
        <v>13153134</v>
      </c>
      <c r="CC29" s="8">
        <v>18863437</v>
      </c>
      <c r="CD29" s="9">
        <f t="shared" si="10"/>
        <v>143.41401068368953</v>
      </c>
      <c r="CE29" s="8">
        <v>15096398</v>
      </c>
      <c r="CF29" s="10">
        <f t="shared" si="11"/>
        <v>80.02994364176581</v>
      </c>
      <c r="CG29" s="10"/>
      <c r="CH29" s="8">
        <v>7169740</v>
      </c>
      <c r="CI29" s="8">
        <v>1203230</v>
      </c>
      <c r="CJ29" s="9">
        <f t="shared" si="12"/>
        <v>16.782059042587317</v>
      </c>
      <c r="CK29" s="8">
        <v>661415</v>
      </c>
      <c r="CL29" s="10">
        <f t="shared" si="13"/>
        <v>54.96995586878651</v>
      </c>
      <c r="CM29" s="10"/>
      <c r="CN29" s="8">
        <v>280506</v>
      </c>
      <c r="CO29" s="8">
        <v>1175598</v>
      </c>
      <c r="CP29" s="9">
        <f t="shared" si="14"/>
        <v>419.0990567046694</v>
      </c>
      <c r="CQ29" s="8">
        <v>631173</v>
      </c>
      <c r="CR29" s="10">
        <f t="shared" si="15"/>
        <v>53.689526521821236</v>
      </c>
      <c r="CS29" s="10"/>
      <c r="CT29" s="11" t="s">
        <v>29</v>
      </c>
      <c r="CU29" s="11" t="s">
        <v>29</v>
      </c>
      <c r="CV29" s="11" t="s">
        <v>29</v>
      </c>
      <c r="CW29" s="11" t="s">
        <v>29</v>
      </c>
      <c r="CX29" s="11" t="s">
        <v>29</v>
      </c>
      <c r="CY29" s="10"/>
      <c r="CZ29" s="11" t="s">
        <v>29</v>
      </c>
      <c r="DA29" s="11" t="s">
        <v>29</v>
      </c>
      <c r="DB29" s="9" t="e">
        <f aca="true" t="shared" si="28" ref="DB29:DB38">DA29/CZ29</f>
        <v>#DIV/0!</v>
      </c>
      <c r="DC29" s="11" t="s">
        <v>29</v>
      </c>
      <c r="DD29" s="11" t="s">
        <v>29</v>
      </c>
      <c r="DE29" s="11"/>
      <c r="DF29" s="11" t="s">
        <v>29</v>
      </c>
      <c r="DG29" s="11" t="s">
        <v>29</v>
      </c>
      <c r="DH29" s="11" t="s">
        <v>29</v>
      </c>
      <c r="DI29" s="11" t="s">
        <v>29</v>
      </c>
      <c r="DJ29" s="11" t="s">
        <v>29</v>
      </c>
      <c r="DK29" s="10"/>
      <c r="DL29" s="11" t="s">
        <v>29</v>
      </c>
      <c r="DM29" s="11" t="s">
        <v>29</v>
      </c>
      <c r="DN29" s="11" t="s">
        <v>29</v>
      </c>
      <c r="DO29" s="11" t="s">
        <v>29</v>
      </c>
      <c r="DP29" s="11" t="s">
        <v>29</v>
      </c>
      <c r="DQ29" s="10"/>
      <c r="DR29" s="11" t="s">
        <v>29</v>
      </c>
      <c r="DS29" s="11" t="s">
        <v>29</v>
      </c>
      <c r="DT29" s="11" t="s">
        <v>29</v>
      </c>
      <c r="DU29" s="11" t="s">
        <v>29</v>
      </c>
      <c r="DV29" s="11" t="s">
        <v>29</v>
      </c>
      <c r="DW29" s="10"/>
      <c r="DX29" s="11" t="s">
        <v>29</v>
      </c>
      <c r="DY29" s="11" t="s">
        <v>29</v>
      </c>
      <c r="DZ29" s="11" t="s">
        <v>29</v>
      </c>
      <c r="EA29" s="11" t="s">
        <v>29</v>
      </c>
      <c r="EB29" s="11" t="s">
        <v>29</v>
      </c>
      <c r="EC29" s="10"/>
      <c r="ED29" s="11" t="s">
        <v>29</v>
      </c>
      <c r="EE29" s="11" t="s">
        <v>29</v>
      </c>
      <c r="EF29" s="11" t="s">
        <v>29</v>
      </c>
      <c r="EG29" s="11" t="s">
        <v>29</v>
      </c>
      <c r="EH29" s="11" t="s">
        <v>29</v>
      </c>
      <c r="EI29" s="10"/>
      <c r="EJ29" s="11" t="s">
        <v>29</v>
      </c>
      <c r="EK29" s="11" t="s">
        <v>29</v>
      </c>
      <c r="EL29" s="11" t="s">
        <v>29</v>
      </c>
      <c r="EM29" s="11" t="s">
        <v>29</v>
      </c>
      <c r="EN29" s="11" t="s">
        <v>29</v>
      </c>
      <c r="EP29" s="7">
        <v>2001</v>
      </c>
      <c r="EQ29" s="10">
        <f t="shared" si="16"/>
        <v>15.099343875348056</v>
      </c>
      <c r="ER29" s="10">
        <f t="shared" si="17"/>
        <v>16.229689121367453</v>
      </c>
      <c r="ES29" s="10">
        <f t="shared" si="18"/>
        <v>16.447568633182726</v>
      </c>
      <c r="ET29" s="10"/>
      <c r="EU29" s="10">
        <f t="shared" si="19"/>
        <v>27.145317610236464</v>
      </c>
      <c r="EV29" s="10">
        <f t="shared" si="20"/>
        <v>29.56605416075554</v>
      </c>
      <c r="EW29" s="10">
        <f t="shared" si="21"/>
        <v>29.64072621826743</v>
      </c>
      <c r="EX29" s="10"/>
      <c r="EY29" s="10">
        <f t="shared" si="22"/>
        <v>0.4433633576670842</v>
      </c>
      <c r="EZ29" s="10">
        <f t="shared" si="23"/>
        <v>0.5588291515337882</v>
      </c>
      <c r="FA29" s="10">
        <f t="shared" si="24"/>
        <v>0.5441364347648602</v>
      </c>
      <c r="FB29" s="10"/>
      <c r="FC29" s="10">
        <f t="shared" si="25"/>
        <v>9.40621590982011</v>
      </c>
      <c r="FD29" s="10">
        <f t="shared" si="26"/>
        <v>11.366045195721666</v>
      </c>
      <c r="FE29" s="10">
        <f t="shared" si="27"/>
        <v>11.951081557671193</v>
      </c>
      <c r="FF29" s="10"/>
      <c r="FG29" s="13" t="s">
        <v>3</v>
      </c>
      <c r="FH29" s="13" t="s">
        <v>3</v>
      </c>
      <c r="FI29" s="13" t="s">
        <v>3</v>
      </c>
      <c r="FJ29" s="13"/>
      <c r="FK29" s="13" t="s">
        <v>3</v>
      </c>
      <c r="FL29" s="13" t="s">
        <v>3</v>
      </c>
      <c r="FM29" s="13" t="s">
        <v>3</v>
      </c>
      <c r="FN29" s="13"/>
      <c r="FO29" s="13" t="s">
        <v>3</v>
      </c>
      <c r="FP29" s="13" t="s">
        <v>3</v>
      </c>
      <c r="FQ29" s="13" t="s">
        <v>3</v>
      </c>
      <c r="FR29" s="13"/>
      <c r="FS29" s="13" t="s">
        <v>3</v>
      </c>
      <c r="FT29" s="13" t="s">
        <v>3</v>
      </c>
      <c r="FU29" s="13" t="s">
        <v>3</v>
      </c>
      <c r="FV29" s="13"/>
      <c r="FW29" s="13" t="s">
        <v>3</v>
      </c>
      <c r="FX29" s="13" t="s">
        <v>3</v>
      </c>
      <c r="FY29" s="13" t="s">
        <v>3</v>
      </c>
      <c r="FZ29" s="13"/>
      <c r="GA29" s="13" t="s">
        <v>3</v>
      </c>
      <c r="GB29" s="13" t="s">
        <v>3</v>
      </c>
      <c r="GC29" s="13" t="s">
        <v>3</v>
      </c>
      <c r="GD29" s="13"/>
      <c r="GE29" s="13" t="s">
        <v>3</v>
      </c>
      <c r="GF29" s="13" t="s">
        <v>3</v>
      </c>
      <c r="GG29" s="13" t="s">
        <v>3</v>
      </c>
      <c r="GH29" s="13"/>
      <c r="GI29" s="13" t="s">
        <v>3</v>
      </c>
      <c r="GJ29" s="13" t="s">
        <v>3</v>
      </c>
      <c r="GK29" s="13" t="s">
        <v>3</v>
      </c>
    </row>
    <row r="30" spans="1:193" ht="12">
      <c r="A30" s="7">
        <v>2002</v>
      </c>
      <c r="B30" s="8">
        <v>668222</v>
      </c>
      <c r="C30" s="8">
        <v>3401069</v>
      </c>
      <c r="D30" s="9">
        <f t="shared" si="0"/>
        <v>5.089729161865368</v>
      </c>
      <c r="E30" s="8">
        <v>1896480</v>
      </c>
      <c r="F30" s="10">
        <f t="shared" si="1"/>
        <v>55.76129152334163</v>
      </c>
      <c r="G30" s="10"/>
      <c r="H30" s="8">
        <v>3506847</v>
      </c>
      <c r="I30" s="8">
        <v>5523162</v>
      </c>
      <c r="J30" s="9">
        <f t="shared" si="2"/>
        <v>1.5749652037856228</v>
      </c>
      <c r="K30" s="8">
        <v>4412343</v>
      </c>
      <c r="L30" s="10">
        <f t="shared" si="3"/>
        <v>79.88798807639537</v>
      </c>
      <c r="M30" s="10"/>
      <c r="N30" s="8">
        <v>30576</v>
      </c>
      <c r="O30" s="8">
        <v>6223</v>
      </c>
      <c r="P30" s="9">
        <f t="shared" si="4"/>
        <v>0.20352564102564102</v>
      </c>
      <c r="Q30" s="8">
        <v>3319</v>
      </c>
      <c r="R30" s="10">
        <f t="shared" si="5"/>
        <v>53.33440462799293</v>
      </c>
      <c r="S30" s="10"/>
      <c r="T30" s="8">
        <v>16252</v>
      </c>
      <c r="U30" s="8">
        <v>77379</v>
      </c>
      <c r="V30" s="9">
        <f t="shared" si="6"/>
        <v>4.761198621708098</v>
      </c>
      <c r="W30" s="8">
        <v>43414</v>
      </c>
      <c r="X30" s="10">
        <f t="shared" si="7"/>
        <v>56.105661742850124</v>
      </c>
      <c r="Y30" s="10"/>
      <c r="Z30" s="8">
        <v>117721004</v>
      </c>
      <c r="AA30" s="8">
        <v>288945969</v>
      </c>
      <c r="AB30" s="9">
        <f aca="true" t="shared" si="29" ref="AB30:AB38">AA30/Z30</f>
        <v>2.454498001053406</v>
      </c>
      <c r="AC30" s="8">
        <v>188852349</v>
      </c>
      <c r="AD30" s="10">
        <f aca="true" t="shared" si="30" ref="AD30:AD38">AC30*100/AA30</f>
        <v>65.35905299305283</v>
      </c>
      <c r="AE30" s="10"/>
      <c r="AF30" s="8">
        <v>15660807</v>
      </c>
      <c r="AG30" s="8">
        <v>228686192</v>
      </c>
      <c r="AH30" s="9">
        <f aca="true" t="shared" si="31" ref="AH30:AH38">AG30/AF30</f>
        <v>14.602452606688788</v>
      </c>
      <c r="AI30" s="8">
        <v>167913402</v>
      </c>
      <c r="AJ30" s="10">
        <f aca="true" t="shared" si="32" ref="AJ30:AJ38">AI30*100/AG30</f>
        <v>73.42524729258686</v>
      </c>
      <c r="AK30" s="10"/>
      <c r="AL30" s="8">
        <v>1912903</v>
      </c>
      <c r="AM30" s="8">
        <v>3334960</v>
      </c>
      <c r="AN30" s="9">
        <f aca="true" t="shared" si="33" ref="AN30:AN38">AM30/AL30</f>
        <v>1.7434025666748392</v>
      </c>
      <c r="AO30" s="8">
        <v>2524947</v>
      </c>
      <c r="AP30" s="10">
        <f aca="true" t="shared" si="34" ref="AP30:AP38">AO30*100/AM30</f>
        <v>75.71146280615059</v>
      </c>
      <c r="AQ30" s="10"/>
      <c r="AR30" s="8">
        <v>46301</v>
      </c>
      <c r="AS30" s="8">
        <v>116281</v>
      </c>
      <c r="AT30" s="9">
        <f aca="true" t="shared" si="35" ref="AT30:AT38">AS30/AR30</f>
        <v>2.5114144402928664</v>
      </c>
      <c r="AU30" s="8">
        <v>69704</v>
      </c>
      <c r="AV30" s="10">
        <f aca="true" t="shared" si="36" ref="AV30:AV38">AU30*100/AS30</f>
        <v>59.94444492221429</v>
      </c>
      <c r="AW30" s="10"/>
      <c r="AX30" s="8">
        <v>0</v>
      </c>
      <c r="AY30" s="8">
        <v>0</v>
      </c>
      <c r="AZ30" s="9" t="e">
        <f aca="true" t="shared" si="37" ref="AZ30:AZ38">AY30/AX30</f>
        <v>#DIV/0!</v>
      </c>
      <c r="BA30" s="8">
        <v>0</v>
      </c>
      <c r="BB30" s="10" t="e">
        <f aca="true" t="shared" si="38" ref="BB30:BB38">BA30*100/AY30</f>
        <v>#DIV/0!</v>
      </c>
      <c r="BC30" s="10"/>
      <c r="BD30" s="18">
        <f aca="true" t="shared" si="39" ref="BD30:BG38">Z30+AF30+AL30+AR30+AX30</f>
        <v>135341015</v>
      </c>
      <c r="BE30" s="18">
        <f t="shared" si="39"/>
        <v>521083402</v>
      </c>
      <c r="BF30" s="9">
        <f aca="true" t="shared" si="40" ref="BF30:BF38">BE30/BD30</f>
        <v>3.8501514267496812</v>
      </c>
      <c r="BG30" s="18">
        <f t="shared" si="39"/>
        <v>359360402</v>
      </c>
      <c r="BH30" s="10">
        <f aca="true" t="shared" si="41" ref="BH30:BH38">BG30*100/BE30</f>
        <v>68.9640853308162</v>
      </c>
      <c r="BI30" s="10"/>
      <c r="BJ30" s="11" t="s">
        <v>29</v>
      </c>
      <c r="BK30" s="11" t="s">
        <v>29</v>
      </c>
      <c r="BL30" s="11" t="s">
        <v>29</v>
      </c>
      <c r="BM30" s="11" t="s">
        <v>29</v>
      </c>
      <c r="BN30" s="11" t="s">
        <v>29</v>
      </c>
      <c r="BO30" s="10"/>
      <c r="BP30" s="11" t="s">
        <v>29</v>
      </c>
      <c r="BQ30" s="11" t="s">
        <v>29</v>
      </c>
      <c r="BR30" s="11" t="s">
        <v>29</v>
      </c>
      <c r="BS30" s="11" t="s">
        <v>29</v>
      </c>
      <c r="BT30" s="11" t="s">
        <v>29</v>
      </c>
      <c r="BU30" s="10"/>
      <c r="BV30" s="8">
        <v>4340367</v>
      </c>
      <c r="BW30" s="8">
        <v>20207172</v>
      </c>
      <c r="BX30" s="9">
        <f t="shared" si="8"/>
        <v>465.5636723806996</v>
      </c>
      <c r="BY30" s="8">
        <v>11347556</v>
      </c>
      <c r="BZ30" s="10">
        <f t="shared" si="9"/>
        <v>56.15608161300354</v>
      </c>
      <c r="CA30" s="10"/>
      <c r="CB30" s="8">
        <v>13266784</v>
      </c>
      <c r="CC30" s="8">
        <v>19233546</v>
      </c>
      <c r="CD30" s="9">
        <f t="shared" si="10"/>
        <v>144.97519519425356</v>
      </c>
      <c r="CE30" s="8">
        <v>15367130</v>
      </c>
      <c r="CF30" s="10">
        <f t="shared" si="11"/>
        <v>79.89753943448598</v>
      </c>
      <c r="CG30" s="10"/>
      <c r="CH30" s="8">
        <v>6934953</v>
      </c>
      <c r="CI30" s="8">
        <v>1144906</v>
      </c>
      <c r="CJ30" s="9">
        <f t="shared" si="12"/>
        <v>16.50921066083649</v>
      </c>
      <c r="CK30" s="8">
        <v>628577</v>
      </c>
      <c r="CL30" s="10">
        <f t="shared" si="13"/>
        <v>54.90206182865668</v>
      </c>
      <c r="CM30" s="10"/>
      <c r="CN30" s="8">
        <v>199090</v>
      </c>
      <c r="CO30" s="8">
        <v>837046</v>
      </c>
      <c r="CP30" s="9">
        <f t="shared" si="14"/>
        <v>420.43598372595307</v>
      </c>
      <c r="CQ30" s="8">
        <v>456551</v>
      </c>
      <c r="CR30" s="10">
        <f t="shared" si="15"/>
        <v>54.54311949403019</v>
      </c>
      <c r="CS30" s="10"/>
      <c r="CT30" s="8">
        <v>447445477</v>
      </c>
      <c r="CU30" s="8">
        <v>1086396321</v>
      </c>
      <c r="CV30" s="9">
        <f aca="true" t="shared" si="42" ref="CV30:CV38">CU30/CT30</f>
        <v>2.4279971009741597</v>
      </c>
      <c r="CW30" s="8">
        <v>728965680</v>
      </c>
      <c r="CX30" s="10">
        <f aca="true" t="shared" si="43" ref="CX30:CX38">CW30*100/CU30</f>
        <v>67.099424575463</v>
      </c>
      <c r="CY30" s="10"/>
      <c r="CZ30" s="8">
        <v>35431218</v>
      </c>
      <c r="DA30" s="8">
        <v>473325859</v>
      </c>
      <c r="DB30" s="9">
        <f t="shared" si="28"/>
        <v>13.359006145371575</v>
      </c>
      <c r="DC30" s="8">
        <v>343817175</v>
      </c>
      <c r="DD30" s="10">
        <f aca="true" t="shared" si="44" ref="DD30:DD38">DC30*100/DA30</f>
        <v>72.63857836256523</v>
      </c>
      <c r="DE30" s="10"/>
      <c r="DF30" s="8">
        <v>8618770</v>
      </c>
      <c r="DG30" s="8">
        <v>15149795</v>
      </c>
      <c r="DH30" s="9">
        <f aca="true" t="shared" si="45" ref="DH30:DH38">DG30/DF30</f>
        <v>1.757767639698008</v>
      </c>
      <c r="DI30" s="8">
        <v>11353789</v>
      </c>
      <c r="DJ30" s="10">
        <f aca="true" t="shared" si="46" ref="DJ30:DJ38">DI30*100/DG30</f>
        <v>74.94351573734166</v>
      </c>
      <c r="DK30" s="10"/>
      <c r="DL30" s="8">
        <v>2026665</v>
      </c>
      <c r="DM30" s="8">
        <v>6289434</v>
      </c>
      <c r="DN30" s="9">
        <f aca="true" t="shared" si="47" ref="DN30:DN38">DM30/DL30</f>
        <v>3.1033416968270533</v>
      </c>
      <c r="DO30" s="8">
        <v>4335828</v>
      </c>
      <c r="DP30" s="10">
        <f aca="true" t="shared" si="48" ref="DP30:DP38">DO30*100/DM30</f>
        <v>68.93828602064987</v>
      </c>
      <c r="DQ30" s="10"/>
      <c r="DR30" s="8">
        <v>16446</v>
      </c>
      <c r="DS30" s="8">
        <v>75929</v>
      </c>
      <c r="DT30" s="9">
        <f aca="true" t="shared" si="49" ref="DT30:DT38">DS30/DR30</f>
        <v>4.616867323361304</v>
      </c>
      <c r="DU30" s="8">
        <v>58599</v>
      </c>
      <c r="DV30" s="10">
        <f aca="true" t="shared" si="50" ref="DV30:DV38">DU30*100/DS30</f>
        <v>77.17604604301387</v>
      </c>
      <c r="DW30" s="10"/>
      <c r="DX30" s="18">
        <f aca="true" t="shared" si="51" ref="DX30:DX38">DR30+DL30+DF30+CZ30+CT30</f>
        <v>493538576</v>
      </c>
      <c r="DY30" s="18">
        <f aca="true" t="shared" si="52" ref="DY30:DY38">DS30+DM30+DG30+DA30+CU30</f>
        <v>1581237338</v>
      </c>
      <c r="DZ30" s="9">
        <f aca="true" t="shared" si="53" ref="DZ30:DZ38">DY30/DX30</f>
        <v>3.203877903153005</v>
      </c>
      <c r="EA30" s="18">
        <f aca="true" t="shared" si="54" ref="EA30:EA38">DU30+DO30+DI30+DC30+CW30</f>
        <v>1088531071</v>
      </c>
      <c r="EB30" s="10">
        <f aca="true" t="shared" si="55" ref="EB30:EB38">EA30*100/DY30</f>
        <v>68.84046087457112</v>
      </c>
      <c r="EC30" s="10"/>
      <c r="ED30" s="11" t="s">
        <v>29</v>
      </c>
      <c r="EE30" s="11" t="s">
        <v>29</v>
      </c>
      <c r="EF30" s="11" t="s">
        <v>29</v>
      </c>
      <c r="EG30" s="11" t="s">
        <v>29</v>
      </c>
      <c r="EH30" s="11" t="s">
        <v>29</v>
      </c>
      <c r="EI30" s="10"/>
      <c r="EJ30" s="11" t="s">
        <v>29</v>
      </c>
      <c r="EK30" s="11" t="s">
        <v>29</v>
      </c>
      <c r="EL30" s="11" t="s">
        <v>29</v>
      </c>
      <c r="EM30" s="11" t="s">
        <v>29</v>
      </c>
      <c r="EN30" s="11" t="s">
        <v>29</v>
      </c>
      <c r="EP30" s="7">
        <v>2002</v>
      </c>
      <c r="EQ30" s="10">
        <f t="shared" si="16"/>
        <v>15.395518397407407</v>
      </c>
      <c r="ER30" s="10">
        <f t="shared" si="17"/>
        <v>16.830999409516583</v>
      </c>
      <c r="ES30" s="10">
        <f t="shared" si="18"/>
        <v>16.71267363650816</v>
      </c>
      <c r="ET30" s="10"/>
      <c r="EU30" s="10">
        <f t="shared" si="19"/>
        <v>26.433286318673765</v>
      </c>
      <c r="EV30" s="10">
        <f t="shared" si="20"/>
        <v>28.71629599658846</v>
      </c>
      <c r="EW30" s="10">
        <f t="shared" si="21"/>
        <v>28.71286310456149</v>
      </c>
      <c r="EX30" s="10"/>
      <c r="EY30" s="10">
        <f t="shared" si="22"/>
        <v>0.4408970039162486</v>
      </c>
      <c r="EZ30" s="10">
        <f t="shared" si="23"/>
        <v>0.5435380721212048</v>
      </c>
      <c r="FA30" s="10">
        <f t="shared" si="24"/>
        <v>0.5280180471127642</v>
      </c>
      <c r="FB30" s="10"/>
      <c r="FC30" s="10">
        <f t="shared" si="25"/>
        <v>8.163142297453414</v>
      </c>
      <c r="FD30" s="10">
        <f t="shared" si="26"/>
        <v>9.244294817728058</v>
      </c>
      <c r="FE30" s="10">
        <f t="shared" si="27"/>
        <v>9.50912384377649</v>
      </c>
      <c r="FF30" s="10"/>
      <c r="FG30" s="10">
        <f aca="true" t="shared" si="56" ref="FG30:FG38">Z30*100/CT30</f>
        <v>26.30957514405716</v>
      </c>
      <c r="FH30" s="10">
        <f aca="true" t="shared" si="57" ref="FH30:FH38">AA30*100/CU30</f>
        <v>26.59673669863247</v>
      </c>
      <c r="FI30" s="10">
        <f aca="true" t="shared" si="58" ref="FI30:FI38">AC30*100/CW30</f>
        <v>25.906891666010942</v>
      </c>
      <c r="FJ30" s="10"/>
      <c r="FK30" s="10">
        <f aca="true" t="shared" si="59" ref="FK30:FK38">AF30*100/CZ30</f>
        <v>44.20058887052655</v>
      </c>
      <c r="FL30" s="10">
        <f aca="true" t="shared" si="60" ref="FL30:FL38">AG30*100/DA30</f>
        <v>48.31474715603907</v>
      </c>
      <c r="FM30" s="10">
        <f aca="true" t="shared" si="61" ref="FM30:FM38">AI30*100/DC30</f>
        <v>48.83799129581005</v>
      </c>
      <c r="FN30" s="10"/>
      <c r="FO30" s="10">
        <f aca="true" t="shared" si="62" ref="FO30:FO38">AL30*100/DF30</f>
        <v>22.194617097335236</v>
      </c>
      <c r="FP30" s="10">
        <f aca="true" t="shared" si="63" ref="FP30:FP38">AM30*100/DG30</f>
        <v>22.013235162588007</v>
      </c>
      <c r="FQ30" s="10">
        <f>AO30*100/DI30</f>
        <v>22.238805036803132</v>
      </c>
      <c r="FR30" s="10"/>
      <c r="FS30" s="10">
        <f aca="true" t="shared" si="64" ref="FS30:FS38">AR30*100/DL30</f>
        <v>2.284590694564716</v>
      </c>
      <c r="FT30" s="10">
        <f aca="true" t="shared" si="65" ref="FT30:FT38">AS30*100/DM30</f>
        <v>1.8488309122887687</v>
      </c>
      <c r="FU30" s="10">
        <f>AU30*100/DO30</f>
        <v>1.6076283468809187</v>
      </c>
      <c r="FV30" s="10"/>
      <c r="FW30" s="10">
        <f aca="true" t="shared" si="66" ref="FW30:FW38">AX30*100/DR30</f>
        <v>0</v>
      </c>
      <c r="FX30" s="10">
        <f aca="true" t="shared" si="67" ref="FX30:FX38">AY30*100/DS30</f>
        <v>0</v>
      </c>
      <c r="FY30" s="10">
        <f>BA30*100/DU30</f>
        <v>0</v>
      </c>
      <c r="FZ30" s="10"/>
      <c r="GA30" s="10">
        <f aca="true" t="shared" si="68" ref="GA30:GA38">BD30*100/DX30</f>
        <v>27.422580844014917</v>
      </c>
      <c r="GB30" s="10">
        <f aca="true" t="shared" si="69" ref="GB30:GB38">BE30*100/DY30</f>
        <v>32.95415491889934</v>
      </c>
      <c r="GC30" s="10">
        <f>BG30*100/EA30</f>
        <v>33.01333435249273</v>
      </c>
      <c r="GD30" s="10"/>
      <c r="GE30" s="13" t="s">
        <v>3</v>
      </c>
      <c r="GF30" s="13" t="s">
        <v>3</v>
      </c>
      <c r="GG30" s="13" t="s">
        <v>3</v>
      </c>
      <c r="GH30" s="13"/>
      <c r="GI30" s="13" t="s">
        <v>3</v>
      </c>
      <c r="GJ30" s="13" t="s">
        <v>3</v>
      </c>
      <c r="GK30" s="13" t="s">
        <v>3</v>
      </c>
    </row>
    <row r="31" spans="1:193" ht="12">
      <c r="A31" s="7">
        <v>2003</v>
      </c>
      <c r="B31" s="8">
        <v>687591</v>
      </c>
      <c r="C31" s="8">
        <v>3555108</v>
      </c>
      <c r="D31" s="9">
        <f t="shared" si="0"/>
        <v>5.170381811280253</v>
      </c>
      <c r="E31" s="8">
        <v>1975795</v>
      </c>
      <c r="F31" s="10">
        <f t="shared" si="1"/>
        <v>55.5762300329554</v>
      </c>
      <c r="G31" s="10"/>
      <c r="H31" s="8">
        <v>3504735</v>
      </c>
      <c r="I31" s="8">
        <v>5610634</v>
      </c>
      <c r="J31" s="9">
        <f t="shared" si="2"/>
        <v>1.600872533872033</v>
      </c>
      <c r="K31" s="8">
        <v>4488860</v>
      </c>
      <c r="L31" s="10">
        <f t="shared" si="3"/>
        <v>80.0062880594243</v>
      </c>
      <c r="M31" s="10"/>
      <c r="N31" s="8">
        <v>26201</v>
      </c>
      <c r="O31" s="8">
        <v>5545</v>
      </c>
      <c r="P31" s="9">
        <f t="shared" si="4"/>
        <v>0.21163314377313844</v>
      </c>
      <c r="Q31" s="8">
        <v>2918</v>
      </c>
      <c r="R31" s="10">
        <f t="shared" si="5"/>
        <v>52.62398557258792</v>
      </c>
      <c r="S31" s="10"/>
      <c r="T31" s="8">
        <v>13513</v>
      </c>
      <c r="U31" s="8">
        <v>63982</v>
      </c>
      <c r="V31" s="9">
        <f t="shared" si="6"/>
        <v>4.73484792422112</v>
      </c>
      <c r="W31" s="8">
        <v>35694</v>
      </c>
      <c r="X31" s="10">
        <f t="shared" si="7"/>
        <v>55.787565252727326</v>
      </c>
      <c r="Y31" s="10"/>
      <c r="Z31" s="8">
        <v>101897402</v>
      </c>
      <c r="AA31" s="8">
        <v>247079817</v>
      </c>
      <c r="AB31" s="9">
        <f t="shared" si="29"/>
        <v>2.424790153138546</v>
      </c>
      <c r="AC31" s="8">
        <v>160561424</v>
      </c>
      <c r="AD31" s="10">
        <f t="shared" si="30"/>
        <v>64.98362591874512</v>
      </c>
      <c r="AE31" s="10"/>
      <c r="AF31" s="8">
        <v>11921281</v>
      </c>
      <c r="AG31" s="8">
        <v>156959683</v>
      </c>
      <c r="AH31" s="9">
        <f t="shared" si="31"/>
        <v>13.166343700815373</v>
      </c>
      <c r="AI31" s="8">
        <v>117220736</v>
      </c>
      <c r="AJ31" s="10">
        <f t="shared" si="32"/>
        <v>74.68206724143295</v>
      </c>
      <c r="AK31" s="10"/>
      <c r="AL31" s="8">
        <v>1779384</v>
      </c>
      <c r="AM31" s="8">
        <v>3237195</v>
      </c>
      <c r="AN31" s="9">
        <f t="shared" si="33"/>
        <v>1.8192784694028945</v>
      </c>
      <c r="AO31" s="8">
        <v>2438208</v>
      </c>
      <c r="AP31" s="10">
        <f t="shared" si="34"/>
        <v>75.31853966165153</v>
      </c>
      <c r="AQ31" s="10"/>
      <c r="AR31" s="8">
        <v>41798</v>
      </c>
      <c r="AS31" s="8">
        <v>108390</v>
      </c>
      <c r="AT31" s="9">
        <f t="shared" si="35"/>
        <v>2.5931862768553517</v>
      </c>
      <c r="AU31" s="8">
        <v>65030</v>
      </c>
      <c r="AV31" s="10">
        <f t="shared" si="36"/>
        <v>59.99630962265892</v>
      </c>
      <c r="AW31" s="10"/>
      <c r="AX31" s="8">
        <v>0</v>
      </c>
      <c r="AY31" s="8">
        <v>0</v>
      </c>
      <c r="AZ31" s="9" t="e">
        <f t="shared" si="37"/>
        <v>#DIV/0!</v>
      </c>
      <c r="BA31" s="8">
        <v>0</v>
      </c>
      <c r="BB31" s="10" t="e">
        <f t="shared" si="38"/>
        <v>#DIV/0!</v>
      </c>
      <c r="BC31" s="10"/>
      <c r="BD31" s="18">
        <f t="shared" si="39"/>
        <v>115639865</v>
      </c>
      <c r="BE31" s="18">
        <f t="shared" si="39"/>
        <v>407385085</v>
      </c>
      <c r="BF31" s="9">
        <f t="shared" si="40"/>
        <v>3.522877556109219</v>
      </c>
      <c r="BG31" s="18">
        <f t="shared" si="39"/>
        <v>280285398</v>
      </c>
      <c r="BH31" s="10">
        <f t="shared" si="41"/>
        <v>68.80109466943297</v>
      </c>
      <c r="BI31" s="10"/>
      <c r="BJ31" s="8">
        <v>4751005</v>
      </c>
      <c r="BK31" s="8">
        <v>1227410</v>
      </c>
      <c r="BL31" s="9">
        <f aca="true" t="shared" si="70" ref="BL31:BL38">BK31/BJ31</f>
        <v>0.25834744438282004</v>
      </c>
      <c r="BM31" s="8">
        <v>847979</v>
      </c>
      <c r="BN31" s="10">
        <f aca="true" t="shared" si="71" ref="BN31:BN38">BM31*100/BK31</f>
        <v>69.08685769221368</v>
      </c>
      <c r="BO31" s="10"/>
      <c r="BP31" s="8">
        <v>4706930</v>
      </c>
      <c r="BQ31" s="8">
        <v>12162359</v>
      </c>
      <c r="BR31" s="9">
        <f aca="true" t="shared" si="72" ref="BR31:BR38">BQ31/BP31</f>
        <v>2.5839260409651303</v>
      </c>
      <c r="BS31" s="8">
        <v>6845455</v>
      </c>
      <c r="BT31" s="10">
        <f aca="true" t="shared" si="73" ref="BT31:BT38">BS31*100/BQ31</f>
        <v>56.28394129790117</v>
      </c>
      <c r="BU31" s="10"/>
      <c r="BV31" s="8">
        <v>4215780</v>
      </c>
      <c r="BW31" s="8">
        <v>20160570</v>
      </c>
      <c r="BX31" s="9">
        <f t="shared" si="8"/>
        <v>478.2168424348519</v>
      </c>
      <c r="BY31" s="8">
        <v>11282205</v>
      </c>
      <c r="BZ31" s="10">
        <f t="shared" si="9"/>
        <v>55.961736200910984</v>
      </c>
      <c r="CA31" s="10"/>
      <c r="CB31" s="8">
        <v>13576107</v>
      </c>
      <c r="CC31" s="8">
        <v>19904648</v>
      </c>
      <c r="CD31" s="9">
        <f t="shared" si="10"/>
        <v>146.61528522130828</v>
      </c>
      <c r="CE31" s="8">
        <v>15886631</v>
      </c>
      <c r="CF31" s="10">
        <f t="shared" si="11"/>
        <v>79.81367467538236</v>
      </c>
      <c r="CG31" s="10"/>
      <c r="CH31" s="8">
        <v>6718551</v>
      </c>
      <c r="CI31" s="8">
        <v>1137829</v>
      </c>
      <c r="CJ31" s="9">
        <f t="shared" si="12"/>
        <v>16.935630912082086</v>
      </c>
      <c r="CK31" s="8">
        <v>615752</v>
      </c>
      <c r="CL31" s="10">
        <f t="shared" si="13"/>
        <v>54.116391830406855</v>
      </c>
      <c r="CM31" s="10"/>
      <c r="CN31" s="8">
        <v>187590</v>
      </c>
      <c r="CO31" s="8">
        <v>807595</v>
      </c>
      <c r="CP31" s="9">
        <f t="shared" si="14"/>
        <v>430.5106882029959</v>
      </c>
      <c r="CQ31" s="8">
        <v>440934</v>
      </c>
      <c r="CR31" s="10">
        <f t="shared" si="15"/>
        <v>54.59840637943524</v>
      </c>
      <c r="CS31" s="10"/>
      <c r="CT31" s="8">
        <v>413104714</v>
      </c>
      <c r="CU31" s="8">
        <v>1015821407</v>
      </c>
      <c r="CV31" s="9">
        <f t="shared" si="42"/>
        <v>2.458992532823046</v>
      </c>
      <c r="CW31" s="8">
        <v>682843239</v>
      </c>
      <c r="CX31" s="10">
        <f t="shared" si="43"/>
        <v>67.22079632251734</v>
      </c>
      <c r="CY31" s="10"/>
      <c r="CZ31" s="8">
        <v>28104006</v>
      </c>
      <c r="DA31" s="8">
        <v>362932458</v>
      </c>
      <c r="DB31" s="9">
        <f t="shared" si="28"/>
        <v>12.913904800618104</v>
      </c>
      <c r="DC31" s="8">
        <v>265016652</v>
      </c>
      <c r="DD31" s="10">
        <f t="shared" si="44"/>
        <v>73.02092886936003</v>
      </c>
      <c r="DE31" s="10"/>
      <c r="DF31" s="8">
        <v>7233062</v>
      </c>
      <c r="DG31" s="8">
        <v>12968499</v>
      </c>
      <c r="DH31" s="9">
        <f t="shared" si="45"/>
        <v>1.792947302262859</v>
      </c>
      <c r="DI31" s="8">
        <v>9742380</v>
      </c>
      <c r="DJ31" s="10">
        <f t="shared" si="46"/>
        <v>75.123420220027</v>
      </c>
      <c r="DK31" s="10"/>
      <c r="DL31" s="8">
        <v>2085679</v>
      </c>
      <c r="DM31" s="8">
        <v>6182228</v>
      </c>
      <c r="DN31" s="9">
        <f t="shared" si="47"/>
        <v>2.9641320644260216</v>
      </c>
      <c r="DO31" s="8">
        <v>4265116</v>
      </c>
      <c r="DP31" s="10">
        <f t="shared" si="48"/>
        <v>68.98994990155653</v>
      </c>
      <c r="DQ31" s="10"/>
      <c r="DR31" s="8">
        <v>20501</v>
      </c>
      <c r="DS31" s="8">
        <v>95690</v>
      </c>
      <c r="DT31" s="9">
        <f t="shared" si="49"/>
        <v>4.66757719135652</v>
      </c>
      <c r="DU31" s="8">
        <v>74275</v>
      </c>
      <c r="DV31" s="10">
        <f t="shared" si="50"/>
        <v>77.6204410074198</v>
      </c>
      <c r="DW31" s="10"/>
      <c r="DX31" s="18">
        <f t="shared" si="51"/>
        <v>450547962</v>
      </c>
      <c r="DY31" s="18">
        <f t="shared" si="52"/>
        <v>1398000282</v>
      </c>
      <c r="DZ31" s="9">
        <f t="shared" si="53"/>
        <v>3.1028889261738577</v>
      </c>
      <c r="EA31" s="18">
        <f t="shared" si="54"/>
        <v>961941662</v>
      </c>
      <c r="EB31" s="10">
        <f t="shared" si="55"/>
        <v>68.80840257226787</v>
      </c>
      <c r="EC31" s="10"/>
      <c r="ED31" s="8">
        <v>23544643</v>
      </c>
      <c r="EE31" s="8">
        <v>5643086</v>
      </c>
      <c r="EF31" s="9">
        <f aca="true" t="shared" si="74" ref="EF31:EF38">EE31/ED31</f>
        <v>0.23967600613014178</v>
      </c>
      <c r="EG31" s="8">
        <v>3949192</v>
      </c>
      <c r="EH31" s="10">
        <f aca="true" t="shared" si="75" ref="EH31:EH38">EG31*100/EE31</f>
        <v>69.98284272116356</v>
      </c>
      <c r="EI31" s="10"/>
      <c r="EJ31" s="8">
        <v>26427661</v>
      </c>
      <c r="EK31" s="8">
        <v>68949990</v>
      </c>
      <c r="EL31" s="9">
        <f aca="true" t="shared" si="76" ref="EL31:EL38">EK31/EJ31</f>
        <v>2.6090084173548314</v>
      </c>
      <c r="EM31" s="8">
        <v>38886418</v>
      </c>
      <c r="EN31" s="10">
        <f aca="true" t="shared" si="77" ref="EN31:EN38">EM31*100/EK31</f>
        <v>56.39800382857199</v>
      </c>
      <c r="EP31" s="7">
        <v>2003</v>
      </c>
      <c r="EQ31" s="10">
        <f t="shared" si="16"/>
        <v>16.309935527945008</v>
      </c>
      <c r="ER31" s="10">
        <f t="shared" si="17"/>
        <v>17.633965706326755</v>
      </c>
      <c r="ES31" s="10">
        <f t="shared" si="18"/>
        <v>17.512489801417363</v>
      </c>
      <c r="ET31" s="10"/>
      <c r="EU31" s="10">
        <f t="shared" si="19"/>
        <v>25.815463888138183</v>
      </c>
      <c r="EV31" s="10">
        <f t="shared" si="20"/>
        <v>28.187556996737648</v>
      </c>
      <c r="EW31" s="10">
        <f t="shared" si="21"/>
        <v>28.255581690038625</v>
      </c>
      <c r="EX31" s="10"/>
      <c r="EY31" s="10">
        <f t="shared" si="22"/>
        <v>0.3899799227541772</v>
      </c>
      <c r="EZ31" s="10">
        <f t="shared" si="23"/>
        <v>0.4873315761858768</v>
      </c>
      <c r="FA31" s="10">
        <f t="shared" si="24"/>
        <v>0.4738920864244046</v>
      </c>
      <c r="FB31" s="10"/>
      <c r="FC31" s="10">
        <f t="shared" si="25"/>
        <v>7.2034756650141265</v>
      </c>
      <c r="FD31" s="10">
        <f t="shared" si="26"/>
        <v>7.922535429268383</v>
      </c>
      <c r="FE31" s="10">
        <f t="shared" si="27"/>
        <v>8.095089060947897</v>
      </c>
      <c r="FF31" s="10"/>
      <c r="FG31" s="10">
        <f t="shared" si="56"/>
        <v>24.666240434138448</v>
      </c>
      <c r="FH31" s="10">
        <f t="shared" si="57"/>
        <v>24.323155162647602</v>
      </c>
      <c r="FI31" s="10">
        <f t="shared" si="58"/>
        <v>23.513658015438008</v>
      </c>
      <c r="FJ31" s="10"/>
      <c r="FK31" s="10">
        <f t="shared" si="59"/>
        <v>42.41844027502698</v>
      </c>
      <c r="FL31" s="10">
        <f t="shared" si="60"/>
        <v>43.247629012007515</v>
      </c>
      <c r="FM31" s="10">
        <f t="shared" si="61"/>
        <v>44.2314605951629</v>
      </c>
      <c r="FN31" s="10"/>
      <c r="FO31" s="10">
        <f t="shared" si="62"/>
        <v>24.600701611571974</v>
      </c>
      <c r="FP31" s="10">
        <f t="shared" si="63"/>
        <v>24.961986734162526</v>
      </c>
      <c r="FQ31" s="10">
        <f aca="true" t="shared" si="78" ref="FQ31:FQ38">AO31*100/DI31</f>
        <v>25.026820961613076</v>
      </c>
      <c r="FR31" s="10"/>
      <c r="FS31" s="10">
        <f t="shared" si="64"/>
        <v>2.004047602723142</v>
      </c>
      <c r="FT31" s="10">
        <f t="shared" si="65"/>
        <v>1.753251416803133</v>
      </c>
      <c r="FU31" s="10">
        <f aca="true" t="shared" si="79" ref="FU31:FU38">AU31*100/DO31</f>
        <v>1.5246947562504747</v>
      </c>
      <c r="FV31" s="10"/>
      <c r="FW31" s="10">
        <f t="shared" si="66"/>
        <v>0</v>
      </c>
      <c r="FX31" s="10">
        <f t="shared" si="67"/>
        <v>0</v>
      </c>
      <c r="FY31" s="10">
        <f aca="true" t="shared" si="80" ref="FY31:FY38">BA31*100/DU31</f>
        <v>0</v>
      </c>
      <c r="FZ31" s="10"/>
      <c r="GA31" s="10">
        <f t="shared" si="68"/>
        <v>25.66649385931525</v>
      </c>
      <c r="GB31" s="10">
        <f t="shared" si="69"/>
        <v>29.140558141890274</v>
      </c>
      <c r="GC31" s="10">
        <f aca="true" t="shared" si="81" ref="GC31:GC38">BG31*100/EA31</f>
        <v>29.137463223835294</v>
      </c>
      <c r="GD31" s="10"/>
      <c r="GE31" s="10">
        <f aca="true" t="shared" si="82" ref="GE31:GF38">BJ31*100/ED31</f>
        <v>20.178709016738967</v>
      </c>
      <c r="GF31" s="10">
        <f t="shared" si="82"/>
        <v>21.750687478447077</v>
      </c>
      <c r="GG31" s="10">
        <f aca="true" t="shared" si="83" ref="GG31:GG38">BM31*100/EG31</f>
        <v>21.472215075894006</v>
      </c>
      <c r="GH31" s="10"/>
      <c r="GI31" s="10">
        <f aca="true" t="shared" si="84" ref="GI31:GJ38">BP31*100/EJ31</f>
        <v>17.810618957160077</v>
      </c>
      <c r="GJ31" s="10">
        <f t="shared" si="84"/>
        <v>17.63939197090529</v>
      </c>
      <c r="GK31" s="10">
        <f aca="true" t="shared" si="85" ref="GK31:GK38">BS31*100/EM31</f>
        <v>17.603717061314313</v>
      </c>
    </row>
    <row r="32" spans="1:193" ht="12">
      <c r="A32" s="7">
        <v>2004</v>
      </c>
      <c r="B32" s="8">
        <v>740099</v>
      </c>
      <c r="C32" s="8">
        <v>3779931</v>
      </c>
      <c r="D32" s="9">
        <f t="shared" si="0"/>
        <v>5.107331586720155</v>
      </c>
      <c r="E32" s="8">
        <v>2130938</v>
      </c>
      <c r="F32" s="10">
        <f t="shared" si="1"/>
        <v>56.37505023239842</v>
      </c>
      <c r="G32" s="10"/>
      <c r="H32" s="8">
        <v>3859749</v>
      </c>
      <c r="I32" s="8">
        <v>6194425</v>
      </c>
      <c r="J32" s="9">
        <f t="shared" si="2"/>
        <v>1.6048776746881728</v>
      </c>
      <c r="K32" s="8">
        <v>4942111</v>
      </c>
      <c r="L32" s="10">
        <f t="shared" si="3"/>
        <v>79.78320828809777</v>
      </c>
      <c r="M32" s="10"/>
      <c r="N32" s="8">
        <v>21001</v>
      </c>
      <c r="O32" s="8">
        <v>4401</v>
      </c>
      <c r="P32" s="9">
        <f t="shared" si="4"/>
        <v>0.20956144945478786</v>
      </c>
      <c r="Q32" s="8">
        <v>2339</v>
      </c>
      <c r="R32" s="10">
        <f t="shared" si="5"/>
        <v>53.14701204271756</v>
      </c>
      <c r="S32" s="10"/>
      <c r="T32" s="8">
        <v>14455</v>
      </c>
      <c r="U32" s="8">
        <v>72049</v>
      </c>
      <c r="V32" s="9">
        <f t="shared" si="6"/>
        <v>4.984365271532342</v>
      </c>
      <c r="W32" s="8">
        <v>40783</v>
      </c>
      <c r="X32" s="10">
        <f t="shared" si="7"/>
        <v>56.604533026134995</v>
      </c>
      <c r="Y32" s="10"/>
      <c r="Z32" s="8">
        <v>94109524</v>
      </c>
      <c r="AA32" s="8">
        <v>227565206</v>
      </c>
      <c r="AB32" s="9">
        <f t="shared" si="29"/>
        <v>2.418089012967487</v>
      </c>
      <c r="AC32" s="8">
        <v>149866431</v>
      </c>
      <c r="AD32" s="10">
        <f t="shared" si="30"/>
        <v>65.85647851631589</v>
      </c>
      <c r="AE32" s="10"/>
      <c r="AF32" s="8">
        <v>9544843</v>
      </c>
      <c r="AG32" s="8">
        <v>121446533</v>
      </c>
      <c r="AH32" s="9">
        <f t="shared" si="31"/>
        <v>12.723785294320713</v>
      </c>
      <c r="AI32" s="8">
        <v>91370880</v>
      </c>
      <c r="AJ32" s="10">
        <f t="shared" si="32"/>
        <v>75.23547831538345</v>
      </c>
      <c r="AK32" s="10"/>
      <c r="AL32" s="8">
        <v>1589848</v>
      </c>
      <c r="AM32" s="8">
        <v>2867702</v>
      </c>
      <c r="AN32" s="9">
        <f t="shared" si="33"/>
        <v>1.8037585983062532</v>
      </c>
      <c r="AO32" s="8">
        <v>2118299</v>
      </c>
      <c r="AP32" s="10">
        <f t="shared" si="34"/>
        <v>73.86747298010742</v>
      </c>
      <c r="AQ32" s="10"/>
      <c r="AR32" s="8">
        <v>37330</v>
      </c>
      <c r="AS32" s="8">
        <v>98680</v>
      </c>
      <c r="AT32" s="9">
        <f t="shared" si="35"/>
        <v>2.64345030806322</v>
      </c>
      <c r="AU32" s="8">
        <v>59110</v>
      </c>
      <c r="AV32" s="10">
        <f t="shared" si="36"/>
        <v>59.9006890960681</v>
      </c>
      <c r="AW32" s="10"/>
      <c r="AX32" s="8">
        <v>0</v>
      </c>
      <c r="AY32" s="8">
        <v>0</v>
      </c>
      <c r="AZ32" s="9" t="e">
        <f t="shared" si="37"/>
        <v>#DIV/0!</v>
      </c>
      <c r="BA32" s="8">
        <v>0</v>
      </c>
      <c r="BB32" s="10" t="e">
        <f t="shared" si="38"/>
        <v>#DIV/0!</v>
      </c>
      <c r="BC32" s="10"/>
      <c r="BD32" s="18">
        <f t="shared" si="39"/>
        <v>105281545</v>
      </c>
      <c r="BE32" s="18">
        <f t="shared" si="39"/>
        <v>351978121</v>
      </c>
      <c r="BF32" s="9">
        <f t="shared" si="40"/>
        <v>3.343208166255539</v>
      </c>
      <c r="BG32" s="18">
        <f t="shared" si="39"/>
        <v>243414720</v>
      </c>
      <c r="BH32" s="10">
        <f t="shared" si="41"/>
        <v>69.15620758143658</v>
      </c>
      <c r="BI32" s="10"/>
      <c r="BJ32" s="8">
        <v>6244995</v>
      </c>
      <c r="BK32" s="8">
        <v>1512199</v>
      </c>
      <c r="BL32" s="9">
        <f t="shared" si="70"/>
        <v>0.24214575031685373</v>
      </c>
      <c r="BM32" s="8">
        <v>1053155</v>
      </c>
      <c r="BN32" s="10">
        <f t="shared" si="71"/>
        <v>69.64394236472845</v>
      </c>
      <c r="BO32" s="10"/>
      <c r="BP32" s="8">
        <v>6092769</v>
      </c>
      <c r="BQ32" s="8">
        <v>15890539</v>
      </c>
      <c r="BR32" s="9">
        <f t="shared" si="72"/>
        <v>2.6080980585346336</v>
      </c>
      <c r="BS32" s="8">
        <v>8946404</v>
      </c>
      <c r="BT32" s="10">
        <f t="shared" si="73"/>
        <v>56.30019220870985</v>
      </c>
      <c r="BU32" s="10"/>
      <c r="BV32" s="8">
        <v>4210150</v>
      </c>
      <c r="BW32" s="8">
        <v>20369356</v>
      </c>
      <c r="BX32" s="9">
        <f t="shared" si="8"/>
        <v>483.81544600548676</v>
      </c>
      <c r="BY32" s="8">
        <v>11482786</v>
      </c>
      <c r="BZ32" s="10">
        <f t="shared" si="9"/>
        <v>56.37284752645101</v>
      </c>
      <c r="CA32" s="10"/>
      <c r="CB32" s="8">
        <v>13583176</v>
      </c>
      <c r="CC32" s="8">
        <v>19897973</v>
      </c>
      <c r="CD32" s="9">
        <f t="shared" si="10"/>
        <v>146.48984155104816</v>
      </c>
      <c r="CE32" s="8">
        <v>15898896</v>
      </c>
      <c r="CF32" s="10">
        <f t="shared" si="11"/>
        <v>79.90208851926776</v>
      </c>
      <c r="CG32" s="10"/>
      <c r="CH32" s="8">
        <v>7027114</v>
      </c>
      <c r="CI32" s="8">
        <v>1145865</v>
      </c>
      <c r="CJ32" s="9">
        <f t="shared" si="12"/>
        <v>16.306338562317332</v>
      </c>
      <c r="CK32" s="8">
        <v>628465</v>
      </c>
      <c r="CL32" s="10">
        <f t="shared" si="13"/>
        <v>54.846338792091565</v>
      </c>
      <c r="CM32" s="10"/>
      <c r="CN32" s="8">
        <v>201646</v>
      </c>
      <c r="CO32" s="8">
        <v>883272</v>
      </c>
      <c r="CP32" s="9">
        <f t="shared" si="14"/>
        <v>438.03100483024707</v>
      </c>
      <c r="CQ32" s="8">
        <v>484048</v>
      </c>
      <c r="CR32" s="10">
        <f t="shared" si="15"/>
        <v>54.801691891059605</v>
      </c>
      <c r="CS32" s="10"/>
      <c r="CT32" s="8">
        <v>416418563</v>
      </c>
      <c r="CU32" s="8">
        <v>1040756041</v>
      </c>
      <c r="CV32" s="9">
        <f t="shared" si="42"/>
        <v>2.499302705196646</v>
      </c>
      <c r="CW32" s="8">
        <v>703549449</v>
      </c>
      <c r="CX32" s="10">
        <f t="shared" si="43"/>
        <v>67.59984292995327</v>
      </c>
      <c r="CY32" s="10"/>
      <c r="CZ32" s="8">
        <v>28105268</v>
      </c>
      <c r="DA32" s="8">
        <v>381344399</v>
      </c>
      <c r="DB32" s="9">
        <f t="shared" si="28"/>
        <v>13.56843133465228</v>
      </c>
      <c r="DC32" s="8">
        <v>279354516</v>
      </c>
      <c r="DD32" s="10">
        <f t="shared" si="44"/>
        <v>73.25517740198933</v>
      </c>
      <c r="DE32" s="10"/>
      <c r="DF32" s="8">
        <v>7193016</v>
      </c>
      <c r="DG32" s="8">
        <v>12532652</v>
      </c>
      <c r="DH32" s="9">
        <f t="shared" si="45"/>
        <v>1.742336177202998</v>
      </c>
      <c r="DI32" s="8">
        <v>9389340</v>
      </c>
      <c r="DJ32" s="10">
        <f t="shared" si="46"/>
        <v>74.91901953393423</v>
      </c>
      <c r="DK32" s="10"/>
      <c r="DL32" s="8">
        <v>2077288</v>
      </c>
      <c r="DM32" s="8">
        <v>6580130</v>
      </c>
      <c r="DN32" s="9">
        <f t="shared" si="47"/>
        <v>3.167654172170638</v>
      </c>
      <c r="DO32" s="8">
        <v>4440604</v>
      </c>
      <c r="DP32" s="10">
        <f t="shared" si="48"/>
        <v>67.48504968746818</v>
      </c>
      <c r="DQ32" s="10"/>
      <c r="DR32" s="8">
        <v>19506</v>
      </c>
      <c r="DS32" s="8">
        <v>91742</v>
      </c>
      <c r="DT32" s="9">
        <f t="shared" si="49"/>
        <v>4.703270788475341</v>
      </c>
      <c r="DU32" s="8">
        <v>71420</v>
      </c>
      <c r="DV32" s="10">
        <f t="shared" si="50"/>
        <v>77.848749754747</v>
      </c>
      <c r="DW32" s="10"/>
      <c r="DX32" s="18">
        <f t="shared" si="51"/>
        <v>453813641</v>
      </c>
      <c r="DY32" s="18">
        <f t="shared" si="52"/>
        <v>1441304964</v>
      </c>
      <c r="DZ32" s="9">
        <f t="shared" si="53"/>
        <v>3.175984223003997</v>
      </c>
      <c r="EA32" s="18">
        <f t="shared" si="54"/>
        <v>996805329</v>
      </c>
      <c r="EB32" s="10">
        <f t="shared" si="55"/>
        <v>69.15991784511748</v>
      </c>
      <c r="EC32" s="10"/>
      <c r="ED32" s="8">
        <v>24949060</v>
      </c>
      <c r="EE32" s="8">
        <v>5916457</v>
      </c>
      <c r="EF32" s="9">
        <f t="shared" si="74"/>
        <v>0.23714147947858558</v>
      </c>
      <c r="EG32" s="8">
        <v>4031320</v>
      </c>
      <c r="EH32" s="10">
        <f t="shared" si="75"/>
        <v>68.13740047464218</v>
      </c>
      <c r="EI32" s="10"/>
      <c r="EJ32" s="8">
        <v>27442481</v>
      </c>
      <c r="EK32" s="8">
        <v>71856831</v>
      </c>
      <c r="EL32" s="9">
        <f t="shared" si="76"/>
        <v>2.618452427825312</v>
      </c>
      <c r="EM32" s="8">
        <v>40409110</v>
      </c>
      <c r="EN32" s="10">
        <f t="shared" si="77"/>
        <v>56.23558600851741</v>
      </c>
      <c r="EP32" s="7">
        <v>2004</v>
      </c>
      <c r="EQ32" s="10">
        <f t="shared" si="16"/>
        <v>17.57892236618648</v>
      </c>
      <c r="ER32" s="10">
        <f t="shared" si="17"/>
        <v>18.55694897767018</v>
      </c>
      <c r="ES32" s="10">
        <f t="shared" si="18"/>
        <v>18.557674069690055</v>
      </c>
      <c r="ET32" s="10"/>
      <c r="EU32" s="10">
        <f t="shared" si="19"/>
        <v>28.4156591948746</v>
      </c>
      <c r="EV32" s="10">
        <f t="shared" si="20"/>
        <v>31.130934794212457</v>
      </c>
      <c r="EW32" s="10">
        <f t="shared" si="21"/>
        <v>31.084617447651713</v>
      </c>
      <c r="EX32" s="10"/>
      <c r="EY32" s="10">
        <f t="shared" si="22"/>
        <v>0.29885668568917484</v>
      </c>
      <c r="EZ32" s="10">
        <f t="shared" si="23"/>
        <v>0.38407665824508125</v>
      </c>
      <c r="FA32" s="10">
        <f t="shared" si="24"/>
        <v>0.37217665263777616</v>
      </c>
      <c r="FB32" s="10"/>
      <c r="FC32" s="10">
        <f t="shared" si="25"/>
        <v>7.168503218511649</v>
      </c>
      <c r="FD32" s="10">
        <f t="shared" si="26"/>
        <v>8.15705694282169</v>
      </c>
      <c r="FE32" s="10">
        <f t="shared" si="27"/>
        <v>8.42540409215615</v>
      </c>
      <c r="FF32" s="10"/>
      <c r="FG32" s="10">
        <f t="shared" si="56"/>
        <v>22.599742749700617</v>
      </c>
      <c r="FH32" s="10">
        <f t="shared" si="57"/>
        <v>21.865374500382075</v>
      </c>
      <c r="FI32" s="10">
        <f t="shared" si="58"/>
        <v>21.30147798609107</v>
      </c>
      <c r="FJ32" s="10"/>
      <c r="FK32" s="10">
        <f t="shared" si="59"/>
        <v>33.96104602169245</v>
      </c>
      <c r="FL32" s="10">
        <f t="shared" si="60"/>
        <v>31.846942899507486</v>
      </c>
      <c r="FM32" s="10">
        <f t="shared" si="61"/>
        <v>32.70785856921676</v>
      </c>
      <c r="FN32" s="10"/>
      <c r="FO32" s="10">
        <f t="shared" si="62"/>
        <v>22.102661804172268</v>
      </c>
      <c r="FP32" s="10">
        <f t="shared" si="63"/>
        <v>22.88184495986963</v>
      </c>
      <c r="FQ32" s="10">
        <f t="shared" si="78"/>
        <v>22.560680516415424</v>
      </c>
      <c r="FR32" s="10"/>
      <c r="FS32" s="10">
        <f t="shared" si="64"/>
        <v>1.7970546212176646</v>
      </c>
      <c r="FT32" s="10">
        <f t="shared" si="65"/>
        <v>1.4996664199643472</v>
      </c>
      <c r="FU32" s="10">
        <f t="shared" si="79"/>
        <v>1.331125225307188</v>
      </c>
      <c r="FV32" s="10"/>
      <c r="FW32" s="10">
        <f t="shared" si="66"/>
        <v>0</v>
      </c>
      <c r="FX32" s="10">
        <f t="shared" si="67"/>
        <v>0</v>
      </c>
      <c r="FY32" s="10">
        <f t="shared" si="80"/>
        <v>0</v>
      </c>
      <c r="FZ32" s="10"/>
      <c r="GA32" s="10">
        <f t="shared" si="68"/>
        <v>23.199290521106217</v>
      </c>
      <c r="GB32" s="10">
        <f t="shared" si="69"/>
        <v>24.42079433509812</v>
      </c>
      <c r="GC32" s="10">
        <f t="shared" si="81"/>
        <v>24.419484218066415</v>
      </c>
      <c r="GD32" s="10"/>
      <c r="GE32" s="10">
        <f t="shared" si="82"/>
        <v>25.03098313122819</v>
      </c>
      <c r="GF32" s="10">
        <f t="shared" si="82"/>
        <v>25.559198689350737</v>
      </c>
      <c r="GG32" s="10">
        <f t="shared" si="83"/>
        <v>26.124321562168223</v>
      </c>
      <c r="GH32" s="10"/>
      <c r="GI32" s="10">
        <f t="shared" si="84"/>
        <v>22.20196125853198</v>
      </c>
      <c r="GJ32" s="10">
        <f t="shared" si="84"/>
        <v>22.114166153528256</v>
      </c>
      <c r="GK32" s="10">
        <f t="shared" si="85"/>
        <v>22.139571992553165</v>
      </c>
    </row>
    <row r="33" spans="1:193" ht="12">
      <c r="A33" s="7">
        <v>2005</v>
      </c>
      <c r="B33" s="8">
        <v>711145</v>
      </c>
      <c r="C33" s="8">
        <v>3548944</v>
      </c>
      <c r="D33" s="9">
        <f t="shared" si="0"/>
        <v>4.990464673167919</v>
      </c>
      <c r="E33" s="8">
        <v>2004510</v>
      </c>
      <c r="F33" s="10">
        <f t="shared" si="1"/>
        <v>56.48187179059461</v>
      </c>
      <c r="G33" s="10"/>
      <c r="H33" s="8">
        <v>3671101</v>
      </c>
      <c r="I33" s="8">
        <v>5888482</v>
      </c>
      <c r="J33" s="9">
        <f t="shared" si="2"/>
        <v>1.604009805232817</v>
      </c>
      <c r="K33" s="8">
        <v>4702059</v>
      </c>
      <c r="L33" s="10">
        <f t="shared" si="3"/>
        <v>79.85180221320198</v>
      </c>
      <c r="M33" s="10"/>
      <c r="N33" s="8">
        <v>17546</v>
      </c>
      <c r="O33" s="8">
        <v>3890</v>
      </c>
      <c r="P33" s="9">
        <f t="shared" si="4"/>
        <v>0.22170295223982675</v>
      </c>
      <c r="Q33" s="8">
        <v>2090</v>
      </c>
      <c r="R33" s="10">
        <f t="shared" si="5"/>
        <v>53.72750642673522</v>
      </c>
      <c r="S33" s="10"/>
      <c r="T33" s="8">
        <v>9862</v>
      </c>
      <c r="U33" s="8">
        <v>51086</v>
      </c>
      <c r="V33" s="9">
        <f t="shared" si="6"/>
        <v>5.180085175420807</v>
      </c>
      <c r="W33" s="8">
        <v>29057</v>
      </c>
      <c r="X33" s="10">
        <f t="shared" si="7"/>
        <v>56.8785968758564</v>
      </c>
      <c r="Y33" s="10"/>
      <c r="Z33" s="8">
        <v>90509459</v>
      </c>
      <c r="AA33" s="8">
        <v>221289438</v>
      </c>
      <c r="AB33" s="9">
        <f t="shared" si="29"/>
        <v>2.444931617589273</v>
      </c>
      <c r="AC33" s="8">
        <v>146279594</v>
      </c>
      <c r="AD33" s="10">
        <f t="shared" si="30"/>
        <v>66.103287767399</v>
      </c>
      <c r="AE33" s="10"/>
      <c r="AF33" s="8">
        <v>9412043</v>
      </c>
      <c r="AG33" s="8">
        <v>124696328</v>
      </c>
      <c r="AH33" s="9">
        <f t="shared" si="31"/>
        <v>13.248593105662607</v>
      </c>
      <c r="AI33" s="8">
        <v>93890634</v>
      </c>
      <c r="AJ33" s="10">
        <f t="shared" si="32"/>
        <v>75.29542810595032</v>
      </c>
      <c r="AK33" s="10"/>
      <c r="AL33" s="8">
        <v>1596859</v>
      </c>
      <c r="AM33" s="8">
        <v>2987548</v>
      </c>
      <c r="AN33" s="9">
        <f t="shared" si="33"/>
        <v>1.8708902915035077</v>
      </c>
      <c r="AO33" s="8">
        <v>2219544</v>
      </c>
      <c r="AP33" s="10">
        <f t="shared" si="34"/>
        <v>74.2931661683762</v>
      </c>
      <c r="AQ33" s="10"/>
      <c r="AR33" s="8">
        <v>26530</v>
      </c>
      <c r="AS33" s="8">
        <v>69020</v>
      </c>
      <c r="AT33" s="9">
        <f t="shared" si="35"/>
        <v>2.6015831134564644</v>
      </c>
      <c r="AU33" s="8">
        <v>41430</v>
      </c>
      <c r="AV33" s="10">
        <f t="shared" si="36"/>
        <v>60.02607939727615</v>
      </c>
      <c r="AW33" s="10"/>
      <c r="AX33" s="8">
        <v>0</v>
      </c>
      <c r="AY33" s="8">
        <v>0</v>
      </c>
      <c r="AZ33" s="9" t="e">
        <f t="shared" si="37"/>
        <v>#DIV/0!</v>
      </c>
      <c r="BA33" s="8">
        <v>0</v>
      </c>
      <c r="BB33" s="10" t="e">
        <f t="shared" si="38"/>
        <v>#DIV/0!</v>
      </c>
      <c r="BC33" s="10"/>
      <c r="BD33" s="18">
        <f t="shared" si="39"/>
        <v>101544891</v>
      </c>
      <c r="BE33" s="18">
        <f t="shared" si="39"/>
        <v>349042334</v>
      </c>
      <c r="BF33" s="9">
        <f t="shared" si="40"/>
        <v>3.4373204851832475</v>
      </c>
      <c r="BG33" s="18">
        <f t="shared" si="39"/>
        <v>242431202</v>
      </c>
      <c r="BH33" s="10">
        <f t="shared" si="41"/>
        <v>69.45610270873333</v>
      </c>
      <c r="BI33" s="10"/>
      <c r="BJ33" s="8">
        <v>6021270</v>
      </c>
      <c r="BK33" s="8">
        <v>1501149</v>
      </c>
      <c r="BL33" s="9">
        <f t="shared" si="70"/>
        <v>0.24930770418865122</v>
      </c>
      <c r="BM33" s="8">
        <v>1036357</v>
      </c>
      <c r="BN33" s="10">
        <f t="shared" si="71"/>
        <v>69.03758387741657</v>
      </c>
      <c r="BO33" s="10"/>
      <c r="BP33" s="8">
        <v>7118633</v>
      </c>
      <c r="BQ33" s="8">
        <v>18690360</v>
      </c>
      <c r="BR33" s="9">
        <f t="shared" si="72"/>
        <v>2.6255546535409255</v>
      </c>
      <c r="BS33" s="8">
        <v>10579203</v>
      </c>
      <c r="BT33" s="10">
        <f t="shared" si="73"/>
        <v>56.60245709552946</v>
      </c>
      <c r="BU33" s="10"/>
      <c r="BV33" s="8">
        <v>4105916</v>
      </c>
      <c r="BW33" s="8">
        <v>19708221</v>
      </c>
      <c r="BX33" s="9">
        <f t="shared" si="8"/>
        <v>479.99571837319615</v>
      </c>
      <c r="BY33" s="8">
        <v>11080621</v>
      </c>
      <c r="BZ33" s="10">
        <f t="shared" si="9"/>
        <v>56.22334456265738</v>
      </c>
      <c r="CA33" s="10"/>
      <c r="CB33" s="8">
        <v>13010292</v>
      </c>
      <c r="CC33" s="8">
        <v>18946723</v>
      </c>
      <c r="CD33" s="9">
        <f t="shared" si="10"/>
        <v>145.62872993165718</v>
      </c>
      <c r="CE33" s="8">
        <v>15147470</v>
      </c>
      <c r="CF33" s="10">
        <f t="shared" si="11"/>
        <v>79.94770388525762</v>
      </c>
      <c r="CG33" s="10"/>
      <c r="CH33" s="8">
        <v>6848805</v>
      </c>
      <c r="CI33" s="8">
        <v>1118508</v>
      </c>
      <c r="CJ33" s="9">
        <f t="shared" si="12"/>
        <v>16.331433001815647</v>
      </c>
      <c r="CK33" s="8">
        <v>615510</v>
      </c>
      <c r="CL33" s="10">
        <f t="shared" si="13"/>
        <v>55.029557231597806</v>
      </c>
      <c r="CM33" s="10"/>
      <c r="CN33" s="8">
        <v>137643</v>
      </c>
      <c r="CO33" s="8">
        <v>606326</v>
      </c>
      <c r="CP33" s="9">
        <f t="shared" si="14"/>
        <v>440.5062371497279</v>
      </c>
      <c r="CQ33" s="8">
        <v>333418</v>
      </c>
      <c r="CR33" s="10">
        <f t="shared" si="15"/>
        <v>54.98988992720088</v>
      </c>
      <c r="CS33" s="10"/>
      <c r="CT33" s="8">
        <v>408713618</v>
      </c>
      <c r="CU33" s="8">
        <v>1019996323</v>
      </c>
      <c r="CV33" s="9">
        <f t="shared" si="42"/>
        <v>2.4956259788730604</v>
      </c>
      <c r="CW33" s="8">
        <v>694997768</v>
      </c>
      <c r="CX33" s="10">
        <f t="shared" si="43"/>
        <v>68.1372817066518</v>
      </c>
      <c r="CY33" s="10"/>
      <c r="CZ33" s="8">
        <v>29620796</v>
      </c>
      <c r="DA33" s="8">
        <v>409719231</v>
      </c>
      <c r="DB33" s="9">
        <f t="shared" si="28"/>
        <v>13.832147893662277</v>
      </c>
      <c r="DC33" s="8">
        <v>299844423</v>
      </c>
      <c r="DD33" s="10">
        <f t="shared" si="44"/>
        <v>73.18290192729567</v>
      </c>
      <c r="DE33" s="10"/>
      <c r="DF33" s="8">
        <v>7483797</v>
      </c>
      <c r="DG33" s="8">
        <v>13337753</v>
      </c>
      <c r="DH33" s="9">
        <f t="shared" si="45"/>
        <v>1.7822173690708072</v>
      </c>
      <c r="DI33" s="8">
        <v>9931104</v>
      </c>
      <c r="DJ33" s="10">
        <f t="shared" si="46"/>
        <v>74.45859883595085</v>
      </c>
      <c r="DK33" s="10"/>
      <c r="DL33" s="8">
        <v>2041123</v>
      </c>
      <c r="DM33" s="8">
        <v>6509641</v>
      </c>
      <c r="DN33" s="9">
        <f t="shared" si="47"/>
        <v>3.189244842177566</v>
      </c>
      <c r="DO33" s="8">
        <v>4474513</v>
      </c>
      <c r="DP33" s="10">
        <f t="shared" si="48"/>
        <v>68.73670913649462</v>
      </c>
      <c r="DQ33" s="10"/>
      <c r="DR33" s="8">
        <v>16087</v>
      </c>
      <c r="DS33" s="8">
        <v>76651</v>
      </c>
      <c r="DT33" s="9">
        <f t="shared" si="49"/>
        <v>4.764779014110773</v>
      </c>
      <c r="DU33" s="8">
        <v>60174</v>
      </c>
      <c r="DV33" s="10">
        <f t="shared" si="50"/>
        <v>78.50386818175888</v>
      </c>
      <c r="DW33" s="10"/>
      <c r="DX33" s="18">
        <f t="shared" si="51"/>
        <v>447875421</v>
      </c>
      <c r="DY33" s="18">
        <f t="shared" si="52"/>
        <v>1449639599</v>
      </c>
      <c r="DZ33" s="9">
        <f t="shared" si="53"/>
        <v>3.2367027325663402</v>
      </c>
      <c r="EA33" s="18">
        <f t="shared" si="54"/>
        <v>1009307982</v>
      </c>
      <c r="EB33" s="10">
        <f t="shared" si="55"/>
        <v>69.62475243476017</v>
      </c>
      <c r="EC33" s="10"/>
      <c r="ED33" s="8">
        <v>21917757</v>
      </c>
      <c r="EE33" s="8">
        <v>5350733</v>
      </c>
      <c r="EF33" s="9">
        <f t="shared" si="74"/>
        <v>0.2441277636210676</v>
      </c>
      <c r="EG33" s="8">
        <v>3742743</v>
      </c>
      <c r="EH33" s="10">
        <f t="shared" si="75"/>
        <v>69.94822952294574</v>
      </c>
      <c r="EI33" s="10"/>
      <c r="EJ33" s="8">
        <v>28764619</v>
      </c>
      <c r="EK33" s="8">
        <v>76029805</v>
      </c>
      <c r="EL33" s="9">
        <f t="shared" si="76"/>
        <v>2.643170938575616</v>
      </c>
      <c r="EM33" s="8">
        <v>42690083</v>
      </c>
      <c r="EN33" s="10">
        <f t="shared" si="77"/>
        <v>56.14914177407137</v>
      </c>
      <c r="EP33" s="7">
        <v>2005</v>
      </c>
      <c r="EQ33" s="10">
        <f t="shared" si="16"/>
        <v>17.320008495059323</v>
      </c>
      <c r="ER33" s="10">
        <f t="shared" si="17"/>
        <v>18.007429488435307</v>
      </c>
      <c r="ES33" s="10">
        <f t="shared" si="18"/>
        <v>18.090231585395802</v>
      </c>
      <c r="ET33" s="10"/>
      <c r="EU33" s="10">
        <f t="shared" si="19"/>
        <v>28.21689935936872</v>
      </c>
      <c r="EV33" s="10">
        <f t="shared" si="20"/>
        <v>31.079158121433455</v>
      </c>
      <c r="EW33" s="10">
        <f t="shared" si="21"/>
        <v>31.041876960310862</v>
      </c>
      <c r="EX33" s="10"/>
      <c r="EY33" s="10">
        <f t="shared" si="22"/>
        <v>0.25619067851982935</v>
      </c>
      <c r="EZ33" s="10">
        <f t="shared" si="23"/>
        <v>0.34778472751200706</v>
      </c>
      <c r="FA33" s="10">
        <f t="shared" si="24"/>
        <v>0.33955581550259134</v>
      </c>
      <c r="FB33" s="10"/>
      <c r="FC33" s="10">
        <f t="shared" si="25"/>
        <v>7.1649121277507755</v>
      </c>
      <c r="FD33" s="10">
        <f t="shared" si="26"/>
        <v>8.425500473342723</v>
      </c>
      <c r="FE33" s="10">
        <f t="shared" si="27"/>
        <v>8.714886418849613</v>
      </c>
      <c r="FF33" s="10"/>
      <c r="FG33" s="10">
        <f t="shared" si="56"/>
        <v>22.144957988652095</v>
      </c>
      <c r="FH33" s="10">
        <f t="shared" si="57"/>
        <v>21.695121149961242</v>
      </c>
      <c r="FI33" s="10">
        <f t="shared" si="58"/>
        <v>21.047491191367396</v>
      </c>
      <c r="FJ33" s="10"/>
      <c r="FK33" s="10">
        <f t="shared" si="59"/>
        <v>31.77511839992416</v>
      </c>
      <c r="FL33" s="10">
        <f t="shared" si="60"/>
        <v>30.434580211344777</v>
      </c>
      <c r="FM33" s="10">
        <f t="shared" si="61"/>
        <v>31.313116669173468</v>
      </c>
      <c r="FN33" s="10"/>
      <c r="FO33" s="10">
        <f t="shared" si="62"/>
        <v>21.337550978467213</v>
      </c>
      <c r="FP33" s="10">
        <f t="shared" si="63"/>
        <v>22.39918523007586</v>
      </c>
      <c r="FQ33" s="10">
        <f t="shared" si="78"/>
        <v>22.349418554070123</v>
      </c>
      <c r="FR33" s="10"/>
      <c r="FS33" s="10">
        <f t="shared" si="64"/>
        <v>1.299774682858407</v>
      </c>
      <c r="FT33" s="10">
        <f t="shared" si="65"/>
        <v>1.06027352353225</v>
      </c>
      <c r="FU33" s="10">
        <f t="shared" si="79"/>
        <v>0.9259108197920086</v>
      </c>
      <c r="FV33" s="10"/>
      <c r="FW33" s="10">
        <f t="shared" si="66"/>
        <v>0</v>
      </c>
      <c r="FX33" s="10">
        <f t="shared" si="67"/>
        <v>0</v>
      </c>
      <c r="FY33" s="10">
        <f t="shared" si="80"/>
        <v>0</v>
      </c>
      <c r="FZ33" s="10"/>
      <c r="GA33" s="10">
        <f t="shared" si="68"/>
        <v>22.67257505966151</v>
      </c>
      <c r="GB33" s="10">
        <f t="shared" si="69"/>
        <v>24.077869716085203</v>
      </c>
      <c r="GC33" s="10">
        <f t="shared" si="81"/>
        <v>24.019546691745077</v>
      </c>
      <c r="GD33" s="10"/>
      <c r="GE33" s="10">
        <f t="shared" si="82"/>
        <v>27.472108573883723</v>
      </c>
      <c r="GF33" s="10">
        <f t="shared" si="82"/>
        <v>28.055016013693823</v>
      </c>
      <c r="GG33" s="10">
        <f t="shared" si="83"/>
        <v>27.689771913273233</v>
      </c>
      <c r="GH33" s="10"/>
      <c r="GI33" s="10">
        <f t="shared" si="84"/>
        <v>24.747878635208068</v>
      </c>
      <c r="GJ33" s="10">
        <f t="shared" si="84"/>
        <v>24.58293823060575</v>
      </c>
      <c r="GK33" s="10">
        <f t="shared" si="85"/>
        <v>24.781406491994876</v>
      </c>
    </row>
    <row r="34" spans="1:193" ht="12">
      <c r="A34" s="7">
        <v>2006</v>
      </c>
      <c r="B34" s="8">
        <v>695400</v>
      </c>
      <c r="C34" s="8">
        <v>3469296</v>
      </c>
      <c r="D34" s="9">
        <f t="shared" si="0"/>
        <v>4.988921484037964</v>
      </c>
      <c r="E34" s="8">
        <v>1964868</v>
      </c>
      <c r="F34" s="10">
        <f t="shared" si="1"/>
        <v>56.63592844196632</v>
      </c>
      <c r="G34" s="10"/>
      <c r="H34" s="8">
        <v>3788275</v>
      </c>
      <c r="I34" s="8">
        <v>6061837</v>
      </c>
      <c r="J34" s="9">
        <f t="shared" si="2"/>
        <v>1.6001575915159274</v>
      </c>
      <c r="K34" s="8">
        <v>4837001</v>
      </c>
      <c r="L34" s="10">
        <f t="shared" si="3"/>
        <v>79.7943098766925</v>
      </c>
      <c r="M34" s="10"/>
      <c r="N34" s="8">
        <v>15708</v>
      </c>
      <c r="O34" s="8">
        <v>3579</v>
      </c>
      <c r="P34" s="9">
        <f t="shared" si="4"/>
        <v>0.22784568372803668</v>
      </c>
      <c r="Q34" s="8">
        <v>1949</v>
      </c>
      <c r="R34" s="10">
        <f t="shared" si="5"/>
        <v>54.4565521095278</v>
      </c>
      <c r="S34" s="10"/>
      <c r="T34" s="8">
        <v>11626</v>
      </c>
      <c r="U34" s="8">
        <v>63206</v>
      </c>
      <c r="V34" s="9">
        <f t="shared" si="6"/>
        <v>5.436607603646998</v>
      </c>
      <c r="W34" s="8">
        <v>35989</v>
      </c>
      <c r="X34" s="10">
        <f t="shared" si="7"/>
        <v>56.939214631522326</v>
      </c>
      <c r="Y34" s="10"/>
      <c r="Z34" s="8">
        <v>68323606</v>
      </c>
      <c r="AA34" s="8">
        <v>165766160</v>
      </c>
      <c r="AB34" s="9">
        <f t="shared" si="29"/>
        <v>2.4261916152376384</v>
      </c>
      <c r="AC34" s="8">
        <v>109810047</v>
      </c>
      <c r="AD34" s="10">
        <f t="shared" si="30"/>
        <v>66.24394689483064</v>
      </c>
      <c r="AE34" s="10"/>
      <c r="AF34" s="8">
        <v>7730858</v>
      </c>
      <c r="AG34" s="8">
        <v>102314733</v>
      </c>
      <c r="AH34" s="9">
        <f t="shared" si="31"/>
        <v>13.234589614762035</v>
      </c>
      <c r="AI34" s="8">
        <v>76822896</v>
      </c>
      <c r="AJ34" s="10">
        <f t="shared" si="32"/>
        <v>75.08488147058938</v>
      </c>
      <c r="AK34" s="10"/>
      <c r="AL34" s="8">
        <v>1490516</v>
      </c>
      <c r="AM34" s="8">
        <v>2824582</v>
      </c>
      <c r="AN34" s="9">
        <f t="shared" si="33"/>
        <v>1.8950363498278449</v>
      </c>
      <c r="AO34" s="8">
        <v>2080062</v>
      </c>
      <c r="AP34" s="10">
        <f t="shared" si="34"/>
        <v>73.64140959618096</v>
      </c>
      <c r="AQ34" s="10"/>
      <c r="AR34" s="8">
        <v>21228</v>
      </c>
      <c r="AS34" s="8">
        <v>54763</v>
      </c>
      <c r="AT34" s="9">
        <f t="shared" si="35"/>
        <v>2.5797531562087808</v>
      </c>
      <c r="AU34" s="8">
        <v>33425</v>
      </c>
      <c r="AV34" s="10">
        <f t="shared" si="36"/>
        <v>61.03573580702299</v>
      </c>
      <c r="AW34" s="10"/>
      <c r="AX34" s="8">
        <v>547</v>
      </c>
      <c r="AY34" s="8">
        <v>2745</v>
      </c>
      <c r="AZ34" s="9">
        <f t="shared" si="37"/>
        <v>5.0182815356489945</v>
      </c>
      <c r="BA34" s="8">
        <v>2188</v>
      </c>
      <c r="BB34" s="10">
        <f t="shared" si="38"/>
        <v>79.70856102003643</v>
      </c>
      <c r="BC34" s="10"/>
      <c r="BD34" s="18">
        <f t="shared" si="39"/>
        <v>77566755</v>
      </c>
      <c r="BE34" s="18">
        <f t="shared" si="39"/>
        <v>270962983</v>
      </c>
      <c r="BF34" s="9">
        <f t="shared" si="40"/>
        <v>3.4932875946660396</v>
      </c>
      <c r="BG34" s="18">
        <f t="shared" si="39"/>
        <v>188748618</v>
      </c>
      <c r="BH34" s="10">
        <f t="shared" si="41"/>
        <v>69.65845146456776</v>
      </c>
      <c r="BI34" s="10"/>
      <c r="BJ34" s="8">
        <v>3947953</v>
      </c>
      <c r="BK34" s="8">
        <v>1040204</v>
      </c>
      <c r="BL34" s="9">
        <f t="shared" si="70"/>
        <v>0.26347932713484684</v>
      </c>
      <c r="BM34" s="8">
        <v>703489</v>
      </c>
      <c r="BN34" s="10">
        <f t="shared" si="71"/>
        <v>67.6299072105087</v>
      </c>
      <c r="BO34" s="10"/>
      <c r="BP34" s="8">
        <v>6101772</v>
      </c>
      <c r="BQ34" s="8">
        <v>15989134</v>
      </c>
      <c r="BR34" s="9">
        <f t="shared" si="72"/>
        <v>2.620408301064019</v>
      </c>
      <c r="BS34" s="8">
        <v>8991665</v>
      </c>
      <c r="BT34" s="10">
        <f t="shared" si="73"/>
        <v>56.23609758977565</v>
      </c>
      <c r="BU34" s="10"/>
      <c r="BV34" s="8">
        <v>4049812</v>
      </c>
      <c r="BW34" s="8">
        <v>19662307</v>
      </c>
      <c r="BX34" s="9">
        <f t="shared" si="8"/>
        <v>485.51159905694385</v>
      </c>
      <c r="BY34" s="8">
        <v>11102980</v>
      </c>
      <c r="BZ34" s="10">
        <f t="shared" si="9"/>
        <v>56.46834829707419</v>
      </c>
      <c r="CA34" s="10"/>
      <c r="CB34" s="8">
        <v>13380004</v>
      </c>
      <c r="CC34" s="8">
        <v>19478719</v>
      </c>
      <c r="CD34" s="9">
        <f t="shared" si="10"/>
        <v>145.5808159698607</v>
      </c>
      <c r="CE34" s="8">
        <v>15592429</v>
      </c>
      <c r="CF34" s="10">
        <f t="shared" si="11"/>
        <v>80.04853399240474</v>
      </c>
      <c r="CG34" s="10"/>
      <c r="CH34" s="8">
        <v>6898885</v>
      </c>
      <c r="CI34" s="8">
        <v>1108460</v>
      </c>
      <c r="CJ34" s="9">
        <f t="shared" si="12"/>
        <v>16.067234053039005</v>
      </c>
      <c r="CK34" s="8">
        <v>614374</v>
      </c>
      <c r="CL34" s="10">
        <f t="shared" si="13"/>
        <v>55.425906212222365</v>
      </c>
      <c r="CM34" s="10"/>
      <c r="CN34" s="8">
        <v>167139</v>
      </c>
      <c r="CO34" s="8">
        <v>749603</v>
      </c>
      <c r="CP34" s="9">
        <f t="shared" si="14"/>
        <v>448.4907771375921</v>
      </c>
      <c r="CQ34" s="8">
        <v>411811</v>
      </c>
      <c r="CR34" s="10">
        <f t="shared" si="15"/>
        <v>54.93721343164315</v>
      </c>
      <c r="CS34" s="10"/>
      <c r="CT34" s="8">
        <v>372188672</v>
      </c>
      <c r="CU34" s="8">
        <v>920944412</v>
      </c>
      <c r="CV34" s="9">
        <f t="shared" si="42"/>
        <v>2.4744020473573145</v>
      </c>
      <c r="CW34" s="8">
        <v>628474206</v>
      </c>
      <c r="CX34" s="10">
        <f t="shared" si="43"/>
        <v>68.24236053891165</v>
      </c>
      <c r="CY34" s="10"/>
      <c r="CZ34" s="8">
        <v>26796915</v>
      </c>
      <c r="DA34" s="8">
        <v>372989088</v>
      </c>
      <c r="DB34" s="9">
        <f t="shared" si="28"/>
        <v>13.919105538827884</v>
      </c>
      <c r="DC34" s="8">
        <v>273816151</v>
      </c>
      <c r="DD34" s="10">
        <f t="shared" si="44"/>
        <v>73.41130338912221</v>
      </c>
      <c r="DE34" s="10"/>
      <c r="DF34" s="8">
        <v>6558410</v>
      </c>
      <c r="DG34" s="8">
        <v>11789364</v>
      </c>
      <c r="DH34" s="9">
        <f t="shared" si="45"/>
        <v>1.7975948438722191</v>
      </c>
      <c r="DI34" s="8">
        <v>8747722</v>
      </c>
      <c r="DJ34" s="10">
        <f t="shared" si="46"/>
        <v>74.20011800466929</v>
      </c>
      <c r="DK34" s="10"/>
      <c r="DL34" s="8">
        <v>1714667</v>
      </c>
      <c r="DM34" s="8">
        <v>5255033</v>
      </c>
      <c r="DN34" s="9">
        <f t="shared" si="47"/>
        <v>3.064754264239062</v>
      </c>
      <c r="DO34" s="8">
        <v>3860024</v>
      </c>
      <c r="DP34" s="10">
        <f t="shared" si="48"/>
        <v>73.45384891017811</v>
      </c>
      <c r="DQ34" s="10"/>
      <c r="DR34" s="8">
        <v>24283</v>
      </c>
      <c r="DS34" s="8">
        <v>116019</v>
      </c>
      <c r="DT34" s="9">
        <f t="shared" si="49"/>
        <v>4.777786929127373</v>
      </c>
      <c r="DU34" s="8">
        <v>91561</v>
      </c>
      <c r="DV34" s="10">
        <f t="shared" si="50"/>
        <v>78.91897016867927</v>
      </c>
      <c r="DW34" s="10"/>
      <c r="DX34" s="18">
        <f t="shared" si="51"/>
        <v>407282947</v>
      </c>
      <c r="DY34" s="18">
        <f t="shared" si="52"/>
        <v>1311093916</v>
      </c>
      <c r="DZ34" s="9">
        <f t="shared" si="53"/>
        <v>3.219123033894174</v>
      </c>
      <c r="EA34" s="18">
        <f t="shared" si="54"/>
        <v>914989664</v>
      </c>
      <c r="EB34" s="10">
        <f t="shared" si="55"/>
        <v>69.788262521386</v>
      </c>
      <c r="EC34" s="10"/>
      <c r="ED34" s="8">
        <v>20888449</v>
      </c>
      <c r="EE34" s="8">
        <v>5074133</v>
      </c>
      <c r="EF34" s="9">
        <f t="shared" si="74"/>
        <v>0.24291573778407385</v>
      </c>
      <c r="EG34" s="8">
        <v>3603083</v>
      </c>
      <c r="EH34" s="10">
        <f t="shared" si="75"/>
        <v>71.00884032799298</v>
      </c>
      <c r="EI34" s="10"/>
      <c r="EJ34" s="8">
        <v>28389844</v>
      </c>
      <c r="EK34" s="8">
        <v>75208314</v>
      </c>
      <c r="EL34" s="9">
        <f t="shared" si="76"/>
        <v>2.6491274133101963</v>
      </c>
      <c r="EM34" s="8">
        <v>42183049</v>
      </c>
      <c r="EN34" s="10">
        <f t="shared" si="77"/>
        <v>56.08827901659915</v>
      </c>
      <c r="EP34" s="7">
        <v>2006</v>
      </c>
      <c r="EQ34" s="10">
        <f t="shared" si="16"/>
        <v>17.171167451723687</v>
      </c>
      <c r="ER34" s="10">
        <f t="shared" si="17"/>
        <v>17.644399510189725</v>
      </c>
      <c r="ES34" s="10">
        <f t="shared" si="18"/>
        <v>17.69676249079076</v>
      </c>
      <c r="ET34" s="10"/>
      <c r="EU34" s="10">
        <f t="shared" si="19"/>
        <v>28.312958650834485</v>
      </c>
      <c r="EV34" s="10">
        <f t="shared" si="20"/>
        <v>31.12030621726203</v>
      </c>
      <c r="EW34" s="10">
        <f t="shared" si="21"/>
        <v>31.0214720233775</v>
      </c>
      <c r="EX34" s="10"/>
      <c r="EY34" s="10">
        <f t="shared" si="22"/>
        <v>0.22768896713019568</v>
      </c>
      <c r="EZ34" s="10">
        <f t="shared" si="23"/>
        <v>0.32288039261678364</v>
      </c>
      <c r="FA34" s="10">
        <f t="shared" si="24"/>
        <v>0.3172334766770729</v>
      </c>
      <c r="FB34" s="10"/>
      <c r="FC34" s="10">
        <f t="shared" si="25"/>
        <v>6.9558870161961</v>
      </c>
      <c r="FD34" s="10">
        <f t="shared" si="26"/>
        <v>8.431929968263201</v>
      </c>
      <c r="FE34" s="10">
        <f t="shared" si="27"/>
        <v>8.73920317815697</v>
      </c>
      <c r="FF34" s="10"/>
      <c r="FG34" s="10">
        <f t="shared" si="56"/>
        <v>18.357250271174294</v>
      </c>
      <c r="FH34" s="10">
        <f t="shared" si="57"/>
        <v>17.99958367085461</v>
      </c>
      <c r="FI34" s="10">
        <f t="shared" si="58"/>
        <v>17.472482713156886</v>
      </c>
      <c r="FJ34" s="10"/>
      <c r="FK34" s="10">
        <f t="shared" si="59"/>
        <v>28.84980603177642</v>
      </c>
      <c r="FL34" s="10">
        <f t="shared" si="60"/>
        <v>27.431025810599586</v>
      </c>
      <c r="FM34" s="10">
        <f t="shared" si="61"/>
        <v>28.056378602736256</v>
      </c>
      <c r="FN34" s="10"/>
      <c r="FO34" s="10">
        <f t="shared" si="62"/>
        <v>22.726788962568673</v>
      </c>
      <c r="FP34" s="10">
        <f t="shared" si="63"/>
        <v>23.9587309374789</v>
      </c>
      <c r="FQ34" s="10">
        <f t="shared" si="78"/>
        <v>23.778327660618388</v>
      </c>
      <c r="FR34" s="10"/>
      <c r="FS34" s="10">
        <f t="shared" si="64"/>
        <v>1.2380246426857227</v>
      </c>
      <c r="FT34" s="10">
        <f t="shared" si="65"/>
        <v>1.0421057298783851</v>
      </c>
      <c r="FU34" s="10">
        <f t="shared" si="79"/>
        <v>0.8659272584833669</v>
      </c>
      <c r="FV34" s="10"/>
      <c r="FW34" s="10">
        <f t="shared" si="66"/>
        <v>2.252604702878557</v>
      </c>
      <c r="FX34" s="10">
        <f t="shared" si="67"/>
        <v>2.3659917772089054</v>
      </c>
      <c r="FY34" s="10">
        <f t="shared" si="80"/>
        <v>2.389663721453457</v>
      </c>
      <c r="FZ34" s="10"/>
      <c r="GA34" s="10">
        <f t="shared" si="68"/>
        <v>19.044930697773605</v>
      </c>
      <c r="GB34" s="10">
        <f t="shared" si="69"/>
        <v>20.66693924007195</v>
      </c>
      <c r="GC34" s="10">
        <f t="shared" si="81"/>
        <v>20.628497285407587</v>
      </c>
      <c r="GD34" s="10"/>
      <c r="GE34" s="10">
        <f t="shared" si="82"/>
        <v>18.900173009494385</v>
      </c>
      <c r="GF34" s="10">
        <f t="shared" si="82"/>
        <v>20.50013273203521</v>
      </c>
      <c r="GG34" s="10">
        <f t="shared" si="83"/>
        <v>19.524640425990743</v>
      </c>
      <c r="GH34" s="10"/>
      <c r="GI34" s="10">
        <f t="shared" si="84"/>
        <v>21.49279862192973</v>
      </c>
      <c r="GJ34" s="10">
        <f t="shared" si="84"/>
        <v>21.259795825232832</v>
      </c>
      <c r="GK34" s="10">
        <f t="shared" si="85"/>
        <v>21.31582522638418</v>
      </c>
    </row>
    <row r="35" spans="1:193" ht="12">
      <c r="A35" s="7">
        <v>2007</v>
      </c>
      <c r="B35" s="8">
        <v>640415</v>
      </c>
      <c r="C35" s="8">
        <v>3306864</v>
      </c>
      <c r="D35" s="9">
        <f t="shared" si="0"/>
        <v>5.163626710804713</v>
      </c>
      <c r="E35" s="8">
        <v>1876827</v>
      </c>
      <c r="F35" s="10">
        <f t="shared" si="1"/>
        <v>56.75549402696936</v>
      </c>
      <c r="G35" s="10"/>
      <c r="H35" s="8">
        <v>3871797</v>
      </c>
      <c r="I35" s="8">
        <v>6288170</v>
      </c>
      <c r="J35" s="9">
        <f t="shared" si="2"/>
        <v>1.6240959947022016</v>
      </c>
      <c r="K35" s="8">
        <v>5012184</v>
      </c>
      <c r="L35" s="10">
        <f t="shared" si="3"/>
        <v>79.70815038397498</v>
      </c>
      <c r="M35" s="10"/>
      <c r="N35" s="8">
        <v>14264</v>
      </c>
      <c r="O35" s="8">
        <v>3468</v>
      </c>
      <c r="P35" s="9">
        <f t="shared" si="4"/>
        <v>0.24312955692652832</v>
      </c>
      <c r="Q35" s="8">
        <v>1904</v>
      </c>
      <c r="R35" s="10">
        <f t="shared" si="5"/>
        <v>54.90196078431372</v>
      </c>
      <c r="S35" s="10"/>
      <c r="T35" s="8">
        <v>6856</v>
      </c>
      <c r="U35" s="8">
        <v>38960</v>
      </c>
      <c r="V35" s="9">
        <f t="shared" si="6"/>
        <v>5.6826137689614935</v>
      </c>
      <c r="W35" s="8">
        <v>22142</v>
      </c>
      <c r="X35" s="10">
        <f t="shared" si="7"/>
        <v>56.832648870636554</v>
      </c>
      <c r="Y35" s="10"/>
      <c r="Z35" s="8">
        <v>81985095</v>
      </c>
      <c r="AA35" s="8">
        <v>184085824</v>
      </c>
      <c r="AB35" s="9">
        <f t="shared" si="29"/>
        <v>2.245357207916878</v>
      </c>
      <c r="AC35" s="8">
        <v>121606276</v>
      </c>
      <c r="AD35" s="10">
        <f t="shared" si="30"/>
        <v>66.05955491716733</v>
      </c>
      <c r="AE35" s="10"/>
      <c r="AF35" s="8">
        <v>8081971</v>
      </c>
      <c r="AG35" s="8">
        <v>106586601</v>
      </c>
      <c r="AH35" s="9">
        <f t="shared" si="31"/>
        <v>13.188193944274238</v>
      </c>
      <c r="AI35" s="8">
        <v>79777495</v>
      </c>
      <c r="AJ35" s="10">
        <f t="shared" si="32"/>
        <v>74.84758332803952</v>
      </c>
      <c r="AK35" s="10"/>
      <c r="AL35" s="8">
        <v>1831410</v>
      </c>
      <c r="AM35" s="8">
        <v>3269861</v>
      </c>
      <c r="AN35" s="9">
        <f t="shared" si="33"/>
        <v>1.78543362764209</v>
      </c>
      <c r="AO35" s="8">
        <v>2412066</v>
      </c>
      <c r="AP35" s="10">
        <f t="shared" si="34"/>
        <v>73.76662188392717</v>
      </c>
      <c r="AQ35" s="10"/>
      <c r="AR35" s="8">
        <v>22499</v>
      </c>
      <c r="AS35" s="8">
        <v>61881</v>
      </c>
      <c r="AT35" s="9">
        <f t="shared" si="35"/>
        <v>2.7503889061736078</v>
      </c>
      <c r="AU35" s="8">
        <v>38925</v>
      </c>
      <c r="AV35" s="10">
        <f t="shared" si="36"/>
        <v>62.902991225093324</v>
      </c>
      <c r="AW35" s="10"/>
      <c r="AX35" s="8">
        <v>710</v>
      </c>
      <c r="AY35" s="8">
        <v>3376</v>
      </c>
      <c r="AZ35" s="9">
        <f t="shared" si="37"/>
        <v>4.754929577464789</v>
      </c>
      <c r="BA35" s="8">
        <v>2478</v>
      </c>
      <c r="BB35" s="10">
        <f t="shared" si="38"/>
        <v>73.4004739336493</v>
      </c>
      <c r="BC35" s="10"/>
      <c r="BD35" s="18">
        <f t="shared" si="39"/>
        <v>91921685</v>
      </c>
      <c r="BE35" s="18">
        <f t="shared" si="39"/>
        <v>294007543</v>
      </c>
      <c r="BF35" s="9">
        <f t="shared" si="40"/>
        <v>3.1984568494365613</v>
      </c>
      <c r="BG35" s="18">
        <f t="shared" si="39"/>
        <v>203837240</v>
      </c>
      <c r="BH35" s="10">
        <f t="shared" si="41"/>
        <v>69.33061577947339</v>
      </c>
      <c r="BI35" s="10"/>
      <c r="BJ35" s="8">
        <v>5117804</v>
      </c>
      <c r="BK35" s="8">
        <v>1276593</v>
      </c>
      <c r="BL35" s="9">
        <f t="shared" si="70"/>
        <v>0.2494415573554595</v>
      </c>
      <c r="BM35" s="8">
        <v>868004</v>
      </c>
      <c r="BN35" s="10">
        <f t="shared" si="71"/>
        <v>67.9937928533213</v>
      </c>
      <c r="BO35" s="10"/>
      <c r="BP35" s="8">
        <v>6551154</v>
      </c>
      <c r="BQ35" s="8">
        <v>17205606</v>
      </c>
      <c r="BR35" s="9">
        <f t="shared" si="72"/>
        <v>2.6263473580379886</v>
      </c>
      <c r="BS35" s="8">
        <v>9697703</v>
      </c>
      <c r="BT35" s="10">
        <f t="shared" si="73"/>
        <v>56.3636235771062</v>
      </c>
      <c r="BU35" s="10"/>
      <c r="BV35" s="8">
        <v>3978822</v>
      </c>
      <c r="BW35" s="8">
        <v>19879776</v>
      </c>
      <c r="BX35" s="9">
        <f t="shared" si="8"/>
        <v>499.63974261728725</v>
      </c>
      <c r="BY35" s="8">
        <v>11225834</v>
      </c>
      <c r="BZ35" s="10">
        <f t="shared" si="9"/>
        <v>56.46861413327796</v>
      </c>
      <c r="CA35" s="10"/>
      <c r="CB35" s="8">
        <v>13596771</v>
      </c>
      <c r="CC35" s="8">
        <v>20037046</v>
      </c>
      <c r="CD35" s="9">
        <f t="shared" si="10"/>
        <v>147.36620922717606</v>
      </c>
      <c r="CE35" s="8">
        <v>16034319</v>
      </c>
      <c r="CF35" s="10">
        <f t="shared" si="11"/>
        <v>80.02336771597969</v>
      </c>
      <c r="CG35" s="10"/>
      <c r="CH35" s="8">
        <v>6882767</v>
      </c>
      <c r="CI35" s="8">
        <v>1105472</v>
      </c>
      <c r="CJ35" s="9">
        <f t="shared" si="12"/>
        <v>16.061447380101637</v>
      </c>
      <c r="CK35" s="8">
        <v>613183</v>
      </c>
      <c r="CL35" s="10">
        <f t="shared" si="13"/>
        <v>55.46798109766688</v>
      </c>
      <c r="CM35" s="10"/>
      <c r="CN35" s="8">
        <v>99968</v>
      </c>
      <c r="CO35" s="8">
        <v>460586</v>
      </c>
      <c r="CP35" s="9">
        <f t="shared" si="14"/>
        <v>460.7334346991037</v>
      </c>
      <c r="CQ35" s="8">
        <v>251805</v>
      </c>
      <c r="CR35" s="10">
        <f t="shared" si="15"/>
        <v>54.6705718367471</v>
      </c>
      <c r="CS35" s="10"/>
      <c r="CT35" s="8">
        <v>435816947</v>
      </c>
      <c r="CU35" s="8">
        <v>1073557259</v>
      </c>
      <c r="CV35" s="9">
        <f t="shared" si="42"/>
        <v>2.463321507779733</v>
      </c>
      <c r="CW35" s="8">
        <v>733005167</v>
      </c>
      <c r="CX35" s="10">
        <f t="shared" si="43"/>
        <v>68.27816223633769</v>
      </c>
      <c r="CY35" s="10"/>
      <c r="CZ35" s="8">
        <v>27721566</v>
      </c>
      <c r="DA35" s="8">
        <v>381184086</v>
      </c>
      <c r="DB35" s="9">
        <f t="shared" si="28"/>
        <v>13.750452842382714</v>
      </c>
      <c r="DC35" s="8">
        <v>279503769</v>
      </c>
      <c r="DD35" s="10">
        <f t="shared" si="44"/>
        <v>73.32514112354627</v>
      </c>
      <c r="DE35" s="10"/>
      <c r="DF35" s="8">
        <v>6570970</v>
      </c>
      <c r="DG35" s="8">
        <v>11723778</v>
      </c>
      <c r="DH35" s="9">
        <f t="shared" si="45"/>
        <v>1.7841776784858248</v>
      </c>
      <c r="DI35" s="8">
        <v>8749833</v>
      </c>
      <c r="DJ35" s="10">
        <f t="shared" si="46"/>
        <v>74.63321976925869</v>
      </c>
      <c r="DK35" s="10"/>
      <c r="DL35" s="8">
        <v>1782396</v>
      </c>
      <c r="DM35" s="8">
        <v>5146229</v>
      </c>
      <c r="DN35" s="9">
        <f t="shared" si="47"/>
        <v>2.8872534498506504</v>
      </c>
      <c r="DO35" s="8">
        <v>4015335</v>
      </c>
      <c r="DP35" s="10">
        <f t="shared" si="48"/>
        <v>78.02480223868778</v>
      </c>
      <c r="DQ35" s="10"/>
      <c r="DR35" s="8">
        <v>24888</v>
      </c>
      <c r="DS35" s="8">
        <v>128590</v>
      </c>
      <c r="DT35" s="9">
        <f t="shared" si="49"/>
        <v>5.166747026679524</v>
      </c>
      <c r="DU35" s="8">
        <v>99979</v>
      </c>
      <c r="DV35" s="10">
        <f t="shared" si="50"/>
        <v>77.75021385799829</v>
      </c>
      <c r="DW35" s="10"/>
      <c r="DX35" s="18">
        <f t="shared" si="51"/>
        <v>471916767</v>
      </c>
      <c r="DY35" s="18">
        <f t="shared" si="52"/>
        <v>1471739942</v>
      </c>
      <c r="DZ35" s="9">
        <f t="shared" si="53"/>
        <v>3.1186430424075184</v>
      </c>
      <c r="EA35" s="18">
        <f t="shared" si="54"/>
        <v>1025374083</v>
      </c>
      <c r="EB35" s="10">
        <f t="shared" si="55"/>
        <v>69.67087416317467</v>
      </c>
      <c r="EC35" s="10"/>
      <c r="ED35" s="8">
        <v>21353686</v>
      </c>
      <c r="EE35" s="8">
        <v>5178898</v>
      </c>
      <c r="EF35" s="9">
        <f t="shared" si="74"/>
        <v>0.242529463063192</v>
      </c>
      <c r="EG35" s="8">
        <v>3658188</v>
      </c>
      <c r="EH35" s="10">
        <f t="shared" si="75"/>
        <v>70.63641724552211</v>
      </c>
      <c r="EI35" s="10"/>
      <c r="EJ35" s="8">
        <v>29010394</v>
      </c>
      <c r="EK35" s="8">
        <v>77024247</v>
      </c>
      <c r="EL35" s="9">
        <f t="shared" si="76"/>
        <v>2.6550569082239974</v>
      </c>
      <c r="EM35" s="8">
        <v>43451916</v>
      </c>
      <c r="EN35" s="10">
        <f t="shared" si="77"/>
        <v>56.413295413326146</v>
      </c>
      <c r="EP35" s="7">
        <v>2007</v>
      </c>
      <c r="EQ35" s="10">
        <f t="shared" si="16"/>
        <v>16.09559311776199</v>
      </c>
      <c r="ER35" s="10">
        <f t="shared" si="17"/>
        <v>16.63431217736055</v>
      </c>
      <c r="ES35" s="10">
        <f t="shared" si="18"/>
        <v>16.718820178527494</v>
      </c>
      <c r="ET35" s="10"/>
      <c r="EU35" s="10">
        <f t="shared" si="19"/>
        <v>28.475856510343522</v>
      </c>
      <c r="EV35" s="10">
        <f t="shared" si="20"/>
        <v>31.382719788136434</v>
      </c>
      <c r="EW35" s="10">
        <f t="shared" si="21"/>
        <v>31.259101181659165</v>
      </c>
      <c r="EX35" s="10"/>
      <c r="EY35" s="10">
        <f t="shared" si="22"/>
        <v>0.20724223266601935</v>
      </c>
      <c r="EZ35" s="10">
        <f t="shared" si="23"/>
        <v>0.31371215191339086</v>
      </c>
      <c r="FA35" s="10">
        <f t="shared" si="24"/>
        <v>0.31051089152830397</v>
      </c>
      <c r="FB35" s="10"/>
      <c r="FC35" s="10">
        <f t="shared" si="25"/>
        <v>6.85819462227913</v>
      </c>
      <c r="FD35" s="10">
        <f t="shared" si="26"/>
        <v>8.458789455172324</v>
      </c>
      <c r="FE35" s="10">
        <f t="shared" si="27"/>
        <v>8.793312285300132</v>
      </c>
      <c r="FF35" s="10"/>
      <c r="FG35" s="10">
        <f t="shared" si="56"/>
        <v>18.811818944709373</v>
      </c>
      <c r="FH35" s="10">
        <f t="shared" si="57"/>
        <v>17.147275793325896</v>
      </c>
      <c r="FI35" s="10">
        <f t="shared" si="58"/>
        <v>16.590098061341497</v>
      </c>
      <c r="FJ35" s="10"/>
      <c r="FK35" s="10">
        <f t="shared" si="59"/>
        <v>29.154092521324372</v>
      </c>
      <c r="FL35" s="10">
        <f t="shared" si="60"/>
        <v>27.9619755689381</v>
      </c>
      <c r="FM35" s="10">
        <f t="shared" si="61"/>
        <v>28.542547131090743</v>
      </c>
      <c r="FN35" s="10"/>
      <c r="FO35" s="10">
        <f t="shared" si="62"/>
        <v>27.87122753566064</v>
      </c>
      <c r="FP35" s="10">
        <f t="shared" si="63"/>
        <v>27.890847131359873</v>
      </c>
      <c r="FQ35" s="10">
        <f t="shared" si="78"/>
        <v>27.56699470721327</v>
      </c>
      <c r="FR35" s="10"/>
      <c r="FS35" s="10">
        <f t="shared" si="64"/>
        <v>1.262289637095236</v>
      </c>
      <c r="FT35" s="10">
        <f t="shared" si="65"/>
        <v>1.2024532915266692</v>
      </c>
      <c r="FU35" s="10">
        <f t="shared" si="79"/>
        <v>0.9694085300479287</v>
      </c>
      <c r="FV35" s="10"/>
      <c r="FW35" s="10">
        <f t="shared" si="66"/>
        <v>2.852780456444873</v>
      </c>
      <c r="FX35" s="10">
        <f t="shared" si="67"/>
        <v>2.625398553542266</v>
      </c>
      <c r="FY35" s="10">
        <f t="shared" si="80"/>
        <v>2.4785204893027535</v>
      </c>
      <c r="FZ35" s="10"/>
      <c r="GA35" s="10">
        <f t="shared" si="68"/>
        <v>19.478368099601767</v>
      </c>
      <c r="GB35" s="10">
        <f t="shared" si="69"/>
        <v>19.976867829003993</v>
      </c>
      <c r="GC35" s="10">
        <f t="shared" si="81"/>
        <v>19.87930486828971</v>
      </c>
      <c r="GD35" s="10"/>
      <c r="GE35" s="10">
        <f t="shared" si="82"/>
        <v>23.96684113459381</v>
      </c>
      <c r="GF35" s="10">
        <f t="shared" si="82"/>
        <v>24.649896561005836</v>
      </c>
      <c r="GG35" s="10">
        <f t="shared" si="83"/>
        <v>23.727703442250643</v>
      </c>
      <c r="GH35" s="10"/>
      <c r="GI35" s="10">
        <f t="shared" si="84"/>
        <v>22.58209247347692</v>
      </c>
      <c r="GJ35" s="10">
        <f t="shared" si="84"/>
        <v>22.33790873671248</v>
      </c>
      <c r="GK35" s="10">
        <f t="shared" si="85"/>
        <v>22.318240235942646</v>
      </c>
    </row>
    <row r="36" spans="1:193" ht="12">
      <c r="A36" s="7">
        <v>2008</v>
      </c>
      <c r="B36" s="8">
        <v>605359</v>
      </c>
      <c r="C36" s="8">
        <v>3062472</v>
      </c>
      <c r="D36" s="9">
        <f t="shared" si="0"/>
        <v>5.05893527642275</v>
      </c>
      <c r="E36" s="8">
        <v>1701586</v>
      </c>
      <c r="F36" s="10">
        <f t="shared" si="1"/>
        <v>55.5624998367332</v>
      </c>
      <c r="G36" s="10"/>
      <c r="H36" s="8">
        <v>3940252</v>
      </c>
      <c r="I36" s="8">
        <v>6403109</v>
      </c>
      <c r="J36" s="9">
        <f t="shared" si="2"/>
        <v>1.6250506312794206</v>
      </c>
      <c r="K36" s="8">
        <v>5093343</v>
      </c>
      <c r="L36" s="10">
        <f t="shared" si="3"/>
        <v>79.54484298174528</v>
      </c>
      <c r="M36" s="10"/>
      <c r="N36" s="8">
        <v>13412</v>
      </c>
      <c r="O36" s="8">
        <v>3645</v>
      </c>
      <c r="P36" s="9">
        <f t="shared" si="4"/>
        <v>0.2717715478675813</v>
      </c>
      <c r="Q36" s="8">
        <v>2021</v>
      </c>
      <c r="R36" s="10">
        <f t="shared" si="5"/>
        <v>55.445816186556925</v>
      </c>
      <c r="S36" s="10"/>
      <c r="T36" s="8">
        <v>7087</v>
      </c>
      <c r="U36" s="8">
        <v>39878</v>
      </c>
      <c r="V36" s="9">
        <f t="shared" si="6"/>
        <v>5.626922534217582</v>
      </c>
      <c r="W36" s="8">
        <v>22719</v>
      </c>
      <c r="X36" s="10">
        <f t="shared" si="7"/>
        <v>56.97126235016801</v>
      </c>
      <c r="Y36" s="10"/>
      <c r="Z36" s="8">
        <v>87451990</v>
      </c>
      <c r="AA36" s="8">
        <v>197944816</v>
      </c>
      <c r="AB36" s="9">
        <f t="shared" si="29"/>
        <v>2.2634684013479855</v>
      </c>
      <c r="AC36" s="8">
        <v>131292729</v>
      </c>
      <c r="AD36" s="10">
        <f t="shared" si="30"/>
        <v>66.32794515821016</v>
      </c>
      <c r="AE36" s="10"/>
      <c r="AF36" s="8">
        <v>9242728</v>
      </c>
      <c r="AG36" s="8">
        <v>119800706</v>
      </c>
      <c r="AH36" s="9">
        <f t="shared" si="31"/>
        <v>12.961617609000287</v>
      </c>
      <c r="AI36" s="8">
        <v>90036875</v>
      </c>
      <c r="AJ36" s="10">
        <f t="shared" si="32"/>
        <v>75.15554624527839</v>
      </c>
      <c r="AK36" s="10"/>
      <c r="AL36" s="8">
        <v>1828431</v>
      </c>
      <c r="AM36" s="8">
        <v>3371143</v>
      </c>
      <c r="AN36" s="9">
        <f t="shared" si="33"/>
        <v>1.8437354212436783</v>
      </c>
      <c r="AO36" s="8">
        <v>2527976</v>
      </c>
      <c r="AP36" s="10">
        <f t="shared" si="34"/>
        <v>74.9886907793588</v>
      </c>
      <c r="AQ36" s="10"/>
      <c r="AR36" s="8">
        <v>16958</v>
      </c>
      <c r="AS36" s="8">
        <v>42282</v>
      </c>
      <c r="AT36" s="9">
        <f t="shared" si="35"/>
        <v>2.4933364783582967</v>
      </c>
      <c r="AU36" s="8">
        <v>26146</v>
      </c>
      <c r="AV36" s="10">
        <f t="shared" si="36"/>
        <v>61.83718840168393</v>
      </c>
      <c r="AW36" s="10"/>
      <c r="AX36" s="8">
        <v>0</v>
      </c>
      <c r="AY36" s="8">
        <v>0</v>
      </c>
      <c r="AZ36" s="9" t="e">
        <f t="shared" si="37"/>
        <v>#DIV/0!</v>
      </c>
      <c r="BA36" s="8">
        <v>0</v>
      </c>
      <c r="BB36" s="10" t="e">
        <f t="shared" si="38"/>
        <v>#DIV/0!</v>
      </c>
      <c r="BC36" s="10"/>
      <c r="BD36" s="18">
        <f t="shared" si="39"/>
        <v>98540107</v>
      </c>
      <c r="BE36" s="18">
        <f t="shared" si="39"/>
        <v>321158947</v>
      </c>
      <c r="BF36" s="9">
        <f t="shared" si="40"/>
        <v>3.259169862683425</v>
      </c>
      <c r="BG36" s="18">
        <f t="shared" si="39"/>
        <v>223883726</v>
      </c>
      <c r="BH36" s="10">
        <f t="shared" si="41"/>
        <v>69.71119070209183</v>
      </c>
      <c r="BI36" s="10"/>
      <c r="BJ36" s="8">
        <v>6616282</v>
      </c>
      <c r="BK36" s="8">
        <v>1697428</v>
      </c>
      <c r="BL36" s="9">
        <f t="shared" si="70"/>
        <v>0.2565531517550189</v>
      </c>
      <c r="BM36" s="8">
        <v>1128652</v>
      </c>
      <c r="BN36" s="10">
        <f t="shared" si="71"/>
        <v>66.49189243962041</v>
      </c>
      <c r="BO36" s="10"/>
      <c r="BP36" s="8">
        <v>5432784</v>
      </c>
      <c r="BQ36" s="8">
        <v>14200116</v>
      </c>
      <c r="BR36" s="9">
        <f t="shared" si="72"/>
        <v>2.6137825468489084</v>
      </c>
      <c r="BS36" s="8">
        <v>8062505</v>
      </c>
      <c r="BT36" s="10">
        <f t="shared" si="73"/>
        <v>56.77774040719104</v>
      </c>
      <c r="BU36" s="10"/>
      <c r="BV36" s="8">
        <v>3833463</v>
      </c>
      <c r="BW36" s="8">
        <v>18832028</v>
      </c>
      <c r="BX36" s="9">
        <f t="shared" si="8"/>
        <v>491.2536784625285</v>
      </c>
      <c r="BY36" s="8">
        <v>10593136</v>
      </c>
      <c r="BZ36" s="10">
        <f t="shared" si="9"/>
        <v>56.250638539832245</v>
      </c>
      <c r="CA36" s="10"/>
      <c r="CB36" s="8">
        <v>13616439</v>
      </c>
      <c r="CC36" s="8">
        <v>20089303</v>
      </c>
      <c r="CD36" s="9">
        <f t="shared" si="10"/>
        <v>147.5371277321479</v>
      </c>
      <c r="CE36" s="8">
        <v>16060129</v>
      </c>
      <c r="CF36" s="10">
        <f t="shared" si="11"/>
        <v>79.94368445734528</v>
      </c>
      <c r="CG36" s="10"/>
      <c r="CH36" s="8">
        <v>6500717</v>
      </c>
      <c r="CI36" s="8">
        <v>1078642</v>
      </c>
      <c r="CJ36" s="9">
        <f t="shared" si="12"/>
        <v>16.592662009436804</v>
      </c>
      <c r="CK36" s="8">
        <v>596989</v>
      </c>
      <c r="CL36" s="10">
        <f t="shared" si="13"/>
        <v>55.346352172453884</v>
      </c>
      <c r="CM36" s="10"/>
      <c r="CN36" s="8">
        <v>99091</v>
      </c>
      <c r="CO36" s="8">
        <v>451519</v>
      </c>
      <c r="CP36" s="9">
        <f t="shared" si="14"/>
        <v>455.66095810921274</v>
      </c>
      <c r="CQ36" s="8">
        <v>247311</v>
      </c>
      <c r="CR36" s="10">
        <f t="shared" si="15"/>
        <v>54.773110323153624</v>
      </c>
      <c r="CS36" s="10"/>
      <c r="CT36" s="8">
        <v>463996949</v>
      </c>
      <c r="CU36" s="8">
        <v>1153783863</v>
      </c>
      <c r="CV36" s="9">
        <f t="shared" si="42"/>
        <v>2.4866195036122964</v>
      </c>
      <c r="CW36" s="8">
        <v>790319447</v>
      </c>
      <c r="CX36" s="10">
        <f t="shared" si="43"/>
        <v>68.49804996796007</v>
      </c>
      <c r="CY36" s="10"/>
      <c r="CZ36" s="8">
        <v>29959577</v>
      </c>
      <c r="DA36" s="8">
        <v>421196624</v>
      </c>
      <c r="DB36" s="9">
        <f t="shared" si="28"/>
        <v>14.05883080391956</v>
      </c>
      <c r="DC36" s="8">
        <v>310603856</v>
      </c>
      <c r="DD36" s="10">
        <f t="shared" si="44"/>
        <v>73.74319695401927</v>
      </c>
      <c r="DE36" s="10"/>
      <c r="DF36" s="8">
        <v>6007875</v>
      </c>
      <c r="DG36" s="8">
        <v>10860365</v>
      </c>
      <c r="DH36" s="9">
        <f t="shared" si="45"/>
        <v>1.8076882425150325</v>
      </c>
      <c r="DI36" s="8">
        <v>8110460</v>
      </c>
      <c r="DJ36" s="10">
        <f t="shared" si="46"/>
        <v>74.67944217344444</v>
      </c>
      <c r="DK36" s="10"/>
      <c r="DL36" s="8">
        <v>1782230</v>
      </c>
      <c r="DM36" s="8">
        <v>5116962</v>
      </c>
      <c r="DN36" s="9">
        <f t="shared" si="47"/>
        <v>2.8711008119041876</v>
      </c>
      <c r="DO36" s="8">
        <v>4073104</v>
      </c>
      <c r="DP36" s="10">
        <f t="shared" si="48"/>
        <v>79.60004393231765</v>
      </c>
      <c r="DQ36" s="10"/>
      <c r="DR36" s="8">
        <v>13992</v>
      </c>
      <c r="DS36" s="8">
        <v>71413</v>
      </c>
      <c r="DT36" s="9">
        <f t="shared" si="49"/>
        <v>5.103845054316753</v>
      </c>
      <c r="DU36" s="8">
        <v>55697</v>
      </c>
      <c r="DV36" s="10">
        <f t="shared" si="50"/>
        <v>77.99280243092994</v>
      </c>
      <c r="DW36" s="10"/>
      <c r="DX36" s="18">
        <f t="shared" si="51"/>
        <v>501760623</v>
      </c>
      <c r="DY36" s="18">
        <f t="shared" si="52"/>
        <v>1591029227</v>
      </c>
      <c r="DZ36" s="9">
        <f t="shared" si="53"/>
        <v>3.170892959848705</v>
      </c>
      <c r="EA36" s="18">
        <f t="shared" si="54"/>
        <v>1113162564</v>
      </c>
      <c r="EB36" s="10">
        <f t="shared" si="55"/>
        <v>69.96493496847623</v>
      </c>
      <c r="EC36" s="10"/>
      <c r="ED36" s="8">
        <v>21927712</v>
      </c>
      <c r="EE36" s="8">
        <v>5300551</v>
      </c>
      <c r="EF36" s="9">
        <f t="shared" si="74"/>
        <v>0.24172841197476508</v>
      </c>
      <c r="EG36" s="8">
        <v>3689148</v>
      </c>
      <c r="EH36" s="10">
        <f t="shared" si="75"/>
        <v>69.59933033377096</v>
      </c>
      <c r="EI36" s="10"/>
      <c r="EJ36" s="8">
        <v>26325167</v>
      </c>
      <c r="EK36" s="8">
        <v>69290208</v>
      </c>
      <c r="EL36" s="9">
        <f t="shared" si="76"/>
        <v>2.6320899692678115</v>
      </c>
      <c r="EM36" s="8">
        <v>39085018</v>
      </c>
      <c r="EN36" s="10">
        <f t="shared" si="77"/>
        <v>56.407707709579974</v>
      </c>
      <c r="EP36" s="7">
        <v>2008</v>
      </c>
      <c r="EQ36" s="10">
        <f t="shared" si="16"/>
        <v>15.791439750429312</v>
      </c>
      <c r="ER36" s="10">
        <f t="shared" si="17"/>
        <v>16.2620403920385</v>
      </c>
      <c r="ES36" s="10">
        <f t="shared" si="18"/>
        <v>16.063099727974794</v>
      </c>
      <c r="ET36" s="10"/>
      <c r="EU36" s="10">
        <f t="shared" si="19"/>
        <v>28.937463018047524</v>
      </c>
      <c r="EV36" s="10">
        <f t="shared" si="20"/>
        <v>31.873226263748425</v>
      </c>
      <c r="EW36" s="10">
        <f t="shared" si="21"/>
        <v>31.714209767555417</v>
      </c>
      <c r="EX36" s="10"/>
      <c r="EY36" s="10">
        <f t="shared" si="22"/>
        <v>0.20631570332934043</v>
      </c>
      <c r="EZ36" s="10">
        <f t="shared" si="23"/>
        <v>0.33792490928408125</v>
      </c>
      <c r="FA36" s="10">
        <f t="shared" si="24"/>
        <v>0.338532200760818</v>
      </c>
      <c r="FB36" s="10"/>
      <c r="FC36" s="10">
        <f t="shared" si="25"/>
        <v>7.15201178714515</v>
      </c>
      <c r="FD36" s="10">
        <f t="shared" si="26"/>
        <v>8.831964989291702</v>
      </c>
      <c r="FE36" s="10">
        <f t="shared" si="27"/>
        <v>9.186409015369312</v>
      </c>
      <c r="FF36" s="10"/>
      <c r="FG36" s="10">
        <f t="shared" si="56"/>
        <v>18.847535568601337</v>
      </c>
      <c r="FH36" s="10">
        <f t="shared" si="57"/>
        <v>17.15614356793964</v>
      </c>
      <c r="FI36" s="10">
        <f t="shared" si="58"/>
        <v>16.61261525303198</v>
      </c>
      <c r="FJ36" s="10"/>
      <c r="FK36" s="10">
        <f t="shared" si="59"/>
        <v>30.85066254440108</v>
      </c>
      <c r="FL36" s="10">
        <f t="shared" si="60"/>
        <v>28.442940701253104</v>
      </c>
      <c r="FM36" s="10">
        <f t="shared" si="61"/>
        <v>28.98768745485246</v>
      </c>
      <c r="FN36" s="10"/>
      <c r="FO36" s="10">
        <f t="shared" si="62"/>
        <v>30.43390549903252</v>
      </c>
      <c r="FP36" s="10">
        <f t="shared" si="63"/>
        <v>31.040789144747897</v>
      </c>
      <c r="FQ36" s="10">
        <f t="shared" si="78"/>
        <v>31.169329483161253</v>
      </c>
      <c r="FR36" s="10"/>
      <c r="FS36" s="10">
        <f t="shared" si="64"/>
        <v>0.9515045757281608</v>
      </c>
      <c r="FT36" s="10">
        <f t="shared" si="65"/>
        <v>0.8263106116480834</v>
      </c>
      <c r="FU36" s="10">
        <f t="shared" si="79"/>
        <v>0.6419183011285742</v>
      </c>
      <c r="FV36" s="10"/>
      <c r="FW36" s="10">
        <f t="shared" si="66"/>
        <v>0</v>
      </c>
      <c r="FX36" s="10">
        <f t="shared" si="67"/>
        <v>0</v>
      </c>
      <c r="FY36" s="10">
        <f t="shared" si="80"/>
        <v>0</v>
      </c>
      <c r="FZ36" s="10"/>
      <c r="GA36" s="10">
        <f t="shared" si="68"/>
        <v>19.638868114208318</v>
      </c>
      <c r="GB36" s="10">
        <f t="shared" si="69"/>
        <v>20.18560951300488</v>
      </c>
      <c r="GC36" s="10">
        <f t="shared" si="81"/>
        <v>20.112401659960963</v>
      </c>
      <c r="GD36" s="10"/>
      <c r="GE36" s="10">
        <f t="shared" si="82"/>
        <v>30.17315258427327</v>
      </c>
      <c r="GF36" s="10">
        <f t="shared" si="82"/>
        <v>32.02361414879321</v>
      </c>
      <c r="GG36" s="10">
        <f t="shared" si="83"/>
        <v>30.593839011067054</v>
      </c>
      <c r="GH36" s="10"/>
      <c r="GI36" s="10">
        <f t="shared" si="84"/>
        <v>20.637225207346262</v>
      </c>
      <c r="GJ36" s="10">
        <f t="shared" si="84"/>
        <v>20.49368360966675</v>
      </c>
      <c r="GK36" s="10">
        <f t="shared" si="85"/>
        <v>20.628121496579585</v>
      </c>
    </row>
    <row r="37" spans="1:193" ht="12">
      <c r="A37" s="7">
        <v>2009</v>
      </c>
      <c r="B37" s="8">
        <v>590938</v>
      </c>
      <c r="C37" s="8">
        <v>2975558</v>
      </c>
      <c r="D37" s="9">
        <f t="shared" si="0"/>
        <v>5.035313349285373</v>
      </c>
      <c r="E37" s="8">
        <v>1663368</v>
      </c>
      <c r="F37" s="10">
        <f t="shared" si="1"/>
        <v>55.90104444275662</v>
      </c>
      <c r="G37" s="10"/>
      <c r="H37" s="8">
        <v>3929392</v>
      </c>
      <c r="I37" s="8">
        <v>6459233</v>
      </c>
      <c r="J37" s="9">
        <f t="shared" si="2"/>
        <v>1.6438250497786935</v>
      </c>
      <c r="K37" s="8">
        <v>5140658</v>
      </c>
      <c r="L37" s="10">
        <f t="shared" si="3"/>
        <v>79.58619854710304</v>
      </c>
      <c r="M37" s="10"/>
      <c r="N37" s="8">
        <v>13571</v>
      </c>
      <c r="O37" s="8">
        <v>3561</v>
      </c>
      <c r="P37" s="9">
        <f t="shared" si="4"/>
        <v>0.2623977599292609</v>
      </c>
      <c r="Q37" s="8">
        <v>1996</v>
      </c>
      <c r="R37" s="10">
        <f t="shared" si="5"/>
        <v>56.05167087896658</v>
      </c>
      <c r="S37" s="10"/>
      <c r="T37" s="8">
        <v>6479</v>
      </c>
      <c r="U37" s="8">
        <v>37068</v>
      </c>
      <c r="V37" s="9">
        <f t="shared" si="6"/>
        <v>5.721253279827134</v>
      </c>
      <c r="W37" s="8">
        <v>21403</v>
      </c>
      <c r="X37" s="10">
        <f t="shared" si="7"/>
        <v>57.73982950253588</v>
      </c>
      <c r="Y37" s="10"/>
      <c r="Z37" s="8">
        <v>92537094</v>
      </c>
      <c r="AA37" s="8">
        <v>212602537</v>
      </c>
      <c r="AB37" s="9">
        <f t="shared" si="29"/>
        <v>2.297484476873674</v>
      </c>
      <c r="AC37" s="8">
        <v>141929185</v>
      </c>
      <c r="AD37" s="10">
        <f t="shared" si="30"/>
        <v>66.75799216826843</v>
      </c>
      <c r="AE37" s="10"/>
      <c r="AF37" s="8">
        <v>7306650</v>
      </c>
      <c r="AG37" s="8">
        <v>98257488</v>
      </c>
      <c r="AH37" s="9">
        <f t="shared" si="31"/>
        <v>13.447679579561084</v>
      </c>
      <c r="AI37" s="8">
        <v>73751985</v>
      </c>
      <c r="AJ37" s="10">
        <f t="shared" si="32"/>
        <v>75.05991299105875</v>
      </c>
      <c r="AK37" s="10"/>
      <c r="AL37" s="8">
        <v>1859714</v>
      </c>
      <c r="AM37" s="8">
        <v>3480041</v>
      </c>
      <c r="AN37" s="9">
        <f t="shared" si="33"/>
        <v>1.8712775190163649</v>
      </c>
      <c r="AO37" s="8">
        <v>2628780</v>
      </c>
      <c r="AP37" s="10">
        <f t="shared" si="34"/>
        <v>75.53876520420306</v>
      </c>
      <c r="AQ37" s="10"/>
      <c r="AR37" s="8">
        <v>23951</v>
      </c>
      <c r="AS37" s="8">
        <v>62099</v>
      </c>
      <c r="AT37" s="9">
        <f t="shared" si="35"/>
        <v>2.592751868397979</v>
      </c>
      <c r="AU37" s="8">
        <v>39664</v>
      </c>
      <c r="AV37" s="10">
        <f t="shared" si="36"/>
        <v>63.87220406125702</v>
      </c>
      <c r="AW37" s="10"/>
      <c r="AX37" s="8">
        <v>147</v>
      </c>
      <c r="AY37" s="8">
        <v>753</v>
      </c>
      <c r="AZ37" s="9">
        <f t="shared" si="37"/>
        <v>5.122448979591836</v>
      </c>
      <c r="BA37" s="8">
        <v>575</v>
      </c>
      <c r="BB37" s="10">
        <f t="shared" si="38"/>
        <v>76.36122177954847</v>
      </c>
      <c r="BC37" s="10"/>
      <c r="BD37" s="18">
        <f t="shared" si="39"/>
        <v>101727556</v>
      </c>
      <c r="BE37" s="18">
        <f t="shared" si="39"/>
        <v>314402918</v>
      </c>
      <c r="BF37" s="9">
        <f t="shared" si="40"/>
        <v>3.0906367002466864</v>
      </c>
      <c r="BG37" s="18">
        <f t="shared" si="39"/>
        <v>218350189</v>
      </c>
      <c r="BH37" s="10">
        <f t="shared" si="41"/>
        <v>69.44916109207358</v>
      </c>
      <c r="BI37" s="10"/>
      <c r="BJ37" s="8">
        <v>6838275</v>
      </c>
      <c r="BK37" s="8">
        <v>1771964</v>
      </c>
      <c r="BL37" s="9">
        <f t="shared" si="70"/>
        <v>0.2591244136862001</v>
      </c>
      <c r="BM37" s="8">
        <v>1180017</v>
      </c>
      <c r="BN37" s="10">
        <f t="shared" si="71"/>
        <v>66.59373440995415</v>
      </c>
      <c r="BO37" s="10"/>
      <c r="BP37" s="8">
        <v>5719267</v>
      </c>
      <c r="BQ37" s="8">
        <v>15036507</v>
      </c>
      <c r="BR37" s="9">
        <f t="shared" si="72"/>
        <v>2.629096875526182</v>
      </c>
      <c r="BS37" s="8">
        <v>8515338</v>
      </c>
      <c r="BT37" s="10">
        <f t="shared" si="73"/>
        <v>56.63109125011547</v>
      </c>
      <c r="BU37" s="10"/>
      <c r="BV37" s="8">
        <v>3838286</v>
      </c>
      <c r="BW37" s="8">
        <v>18759599</v>
      </c>
      <c r="BX37" s="9">
        <f t="shared" si="8"/>
        <v>488.7493792802308</v>
      </c>
      <c r="BY37" s="8">
        <v>10550062</v>
      </c>
      <c r="BZ37" s="10">
        <f t="shared" si="9"/>
        <v>56.23820637104237</v>
      </c>
      <c r="CA37" s="10"/>
      <c r="CB37" s="8">
        <v>13593772</v>
      </c>
      <c r="CC37" s="8">
        <v>20370251</v>
      </c>
      <c r="CD37" s="9">
        <f t="shared" si="10"/>
        <v>149.84987978318307</v>
      </c>
      <c r="CE37" s="8">
        <v>16280278</v>
      </c>
      <c r="CF37" s="10">
        <f t="shared" si="11"/>
        <v>79.92183306921451</v>
      </c>
      <c r="CG37" s="10"/>
      <c r="CH37" s="8">
        <v>6422736</v>
      </c>
      <c r="CI37" s="8">
        <v>1063848</v>
      </c>
      <c r="CJ37" s="9">
        <f t="shared" si="12"/>
        <v>16.56378216386288</v>
      </c>
      <c r="CK37" s="8">
        <v>590308</v>
      </c>
      <c r="CL37" s="10">
        <f t="shared" si="13"/>
        <v>55.48800204540498</v>
      </c>
      <c r="CM37" s="10"/>
      <c r="CN37" s="8">
        <v>84063</v>
      </c>
      <c r="CO37" s="8">
        <v>389911</v>
      </c>
      <c r="CP37" s="9">
        <f t="shared" si="14"/>
        <v>463.83188798877035</v>
      </c>
      <c r="CQ37" s="8">
        <v>215597</v>
      </c>
      <c r="CR37" s="10">
        <f t="shared" si="15"/>
        <v>55.293900402912456</v>
      </c>
      <c r="CS37" s="10"/>
      <c r="CT37" s="8">
        <v>481090516</v>
      </c>
      <c r="CU37" s="8">
        <v>1201864422</v>
      </c>
      <c r="CV37" s="9">
        <f t="shared" si="42"/>
        <v>2.49820851176372</v>
      </c>
      <c r="CW37" s="8">
        <v>822429056</v>
      </c>
      <c r="CX37" s="10">
        <f t="shared" si="43"/>
        <v>68.42943687703237</v>
      </c>
      <c r="CY37" s="10"/>
      <c r="CZ37" s="8">
        <v>29214886</v>
      </c>
      <c r="DA37" s="8">
        <v>411008867</v>
      </c>
      <c r="DB37" s="9">
        <f t="shared" si="28"/>
        <v>14.06847409912878</v>
      </c>
      <c r="DC37" s="8">
        <v>305100391</v>
      </c>
      <c r="DD37" s="10">
        <f t="shared" si="44"/>
        <v>74.2320702779388</v>
      </c>
      <c r="DE37" s="10"/>
      <c r="DF37" s="8">
        <v>6301807</v>
      </c>
      <c r="DG37" s="8">
        <v>11534352</v>
      </c>
      <c r="DH37" s="9">
        <f t="shared" si="45"/>
        <v>1.8303245402469481</v>
      </c>
      <c r="DI37" s="8">
        <v>8400854</v>
      </c>
      <c r="DJ37" s="10">
        <f t="shared" si="46"/>
        <v>72.83334165629763</v>
      </c>
      <c r="DK37" s="10"/>
      <c r="DL37" s="8">
        <v>1844368</v>
      </c>
      <c r="DM37" s="8">
        <v>5214754</v>
      </c>
      <c r="DN37" s="9">
        <f t="shared" si="47"/>
        <v>2.827393448595942</v>
      </c>
      <c r="DO37" s="8">
        <v>4169566</v>
      </c>
      <c r="DP37" s="10">
        <f t="shared" si="48"/>
        <v>79.95709864741463</v>
      </c>
      <c r="DQ37" s="10"/>
      <c r="DR37" s="8">
        <v>19014</v>
      </c>
      <c r="DS37" s="8">
        <v>99804</v>
      </c>
      <c r="DT37" s="9">
        <f t="shared" si="49"/>
        <v>5.2489744398864</v>
      </c>
      <c r="DU37" s="8">
        <v>77103</v>
      </c>
      <c r="DV37" s="10">
        <f t="shared" si="50"/>
        <v>77.25441866057473</v>
      </c>
      <c r="DW37" s="10"/>
      <c r="DX37" s="18">
        <f t="shared" si="51"/>
        <v>518470591</v>
      </c>
      <c r="DY37" s="18">
        <f t="shared" si="52"/>
        <v>1629722199</v>
      </c>
      <c r="DZ37" s="9">
        <f t="shared" si="53"/>
        <v>3.143326212305839</v>
      </c>
      <c r="EA37" s="18">
        <f t="shared" si="54"/>
        <v>1140176970</v>
      </c>
      <c r="EB37" s="10">
        <f t="shared" si="55"/>
        <v>69.96143089292238</v>
      </c>
      <c r="EC37" s="10"/>
      <c r="ED37" s="8">
        <v>20045426</v>
      </c>
      <c r="EE37" s="8">
        <v>5082258</v>
      </c>
      <c r="EF37" s="9">
        <f t="shared" si="74"/>
        <v>0.2535370413180543</v>
      </c>
      <c r="EG37" s="8">
        <v>3509028</v>
      </c>
      <c r="EH37" s="10">
        <f t="shared" si="75"/>
        <v>69.04466479269648</v>
      </c>
      <c r="EI37" s="10"/>
      <c r="EJ37" s="8">
        <v>24441134</v>
      </c>
      <c r="EK37" s="8">
        <v>64127561</v>
      </c>
      <c r="EL37" s="9">
        <f t="shared" si="76"/>
        <v>2.623755550785819</v>
      </c>
      <c r="EM37" s="8">
        <v>35938676</v>
      </c>
      <c r="EN37" s="10">
        <f t="shared" si="77"/>
        <v>56.04248070498112</v>
      </c>
      <c r="EP37" s="7">
        <v>2009</v>
      </c>
      <c r="EQ37" s="10">
        <f t="shared" si="16"/>
        <v>15.39588243294012</v>
      </c>
      <c r="ER37" s="10">
        <f t="shared" si="17"/>
        <v>15.861522413139001</v>
      </c>
      <c r="ES37" s="10">
        <f t="shared" si="18"/>
        <v>15.76642867122487</v>
      </c>
      <c r="ET37" s="10"/>
      <c r="EU37" s="10">
        <f t="shared" si="19"/>
        <v>28.905825402986014</v>
      </c>
      <c r="EV37" s="10">
        <f t="shared" si="20"/>
        <v>31.7091478156062</v>
      </c>
      <c r="EW37" s="10">
        <f t="shared" si="21"/>
        <v>31.575984144742492</v>
      </c>
      <c r="EX37" s="10"/>
      <c r="EY37" s="10">
        <f t="shared" si="22"/>
        <v>0.21129624508932018</v>
      </c>
      <c r="EZ37" s="10">
        <f t="shared" si="23"/>
        <v>0.334728269452027</v>
      </c>
      <c r="FA37" s="10">
        <f t="shared" si="24"/>
        <v>0.33812857017014847</v>
      </c>
      <c r="FB37" s="10"/>
      <c r="FC37" s="10">
        <f t="shared" si="25"/>
        <v>7.707314752031214</v>
      </c>
      <c r="FD37" s="10">
        <f t="shared" si="26"/>
        <v>9.506784881678126</v>
      </c>
      <c r="FE37" s="10">
        <f t="shared" si="27"/>
        <v>9.92731809811825</v>
      </c>
      <c r="FF37" s="10"/>
      <c r="FG37" s="10">
        <f t="shared" si="56"/>
        <v>19.23486140807648</v>
      </c>
      <c r="FH37" s="10">
        <f t="shared" si="57"/>
        <v>17.68939433669333</v>
      </c>
      <c r="FI37" s="10">
        <f t="shared" si="58"/>
        <v>17.25731647788475</v>
      </c>
      <c r="FJ37" s="10"/>
      <c r="FK37" s="10">
        <f t="shared" si="59"/>
        <v>25.010023999409068</v>
      </c>
      <c r="FL37" s="10">
        <f t="shared" si="60"/>
        <v>23.906415624848307</v>
      </c>
      <c r="FM37" s="10">
        <f t="shared" si="61"/>
        <v>24.17302211848034</v>
      </c>
      <c r="FN37" s="10"/>
      <c r="FO37" s="10">
        <f t="shared" si="62"/>
        <v>29.510805392802414</v>
      </c>
      <c r="FP37" s="10">
        <f t="shared" si="63"/>
        <v>30.171101072691382</v>
      </c>
      <c r="FQ37" s="10">
        <f t="shared" si="78"/>
        <v>31.29181866510238</v>
      </c>
      <c r="FR37" s="10"/>
      <c r="FS37" s="10">
        <f t="shared" si="64"/>
        <v>1.2986020143485464</v>
      </c>
      <c r="FT37" s="10">
        <f t="shared" si="65"/>
        <v>1.1908327794561355</v>
      </c>
      <c r="FU37" s="10">
        <f t="shared" si="79"/>
        <v>0.9512740654542943</v>
      </c>
      <c r="FV37" s="10"/>
      <c r="FW37" s="10">
        <f t="shared" si="66"/>
        <v>0.7731145471757652</v>
      </c>
      <c r="FX37" s="10">
        <f t="shared" si="67"/>
        <v>0.7544787784056751</v>
      </c>
      <c r="FY37" s="10">
        <f t="shared" si="80"/>
        <v>0.7457556774703967</v>
      </c>
      <c r="FZ37" s="10"/>
      <c r="GA37" s="10">
        <f t="shared" si="68"/>
        <v>19.6206993734771</v>
      </c>
      <c r="GB37" s="10">
        <f t="shared" si="69"/>
        <v>19.291810481130963</v>
      </c>
      <c r="GC37" s="10">
        <f t="shared" si="81"/>
        <v>19.15055247958569</v>
      </c>
      <c r="GD37" s="10"/>
      <c r="GE37" s="10">
        <f t="shared" si="82"/>
        <v>34.11389211683503</v>
      </c>
      <c r="GF37" s="10">
        <f t="shared" si="82"/>
        <v>34.86568371774908</v>
      </c>
      <c r="GG37" s="10">
        <f t="shared" si="83"/>
        <v>33.62803032634678</v>
      </c>
      <c r="GH37" s="10"/>
      <c r="GI37" s="10">
        <f t="shared" si="84"/>
        <v>23.40017038489294</v>
      </c>
      <c r="GJ37" s="10">
        <f t="shared" si="84"/>
        <v>23.447807409983984</v>
      </c>
      <c r="GK37" s="10">
        <f t="shared" si="85"/>
        <v>23.69407821256409</v>
      </c>
    </row>
    <row r="38" spans="1:193" ht="12">
      <c r="A38" s="7">
        <v>2010</v>
      </c>
      <c r="B38" s="8">
        <v>603892</v>
      </c>
      <c r="C38" s="8">
        <v>3064268</v>
      </c>
      <c r="D38" s="9">
        <f t="shared" si="0"/>
        <v>5.074198697780398</v>
      </c>
      <c r="E38" s="8">
        <v>1724350</v>
      </c>
      <c r="F38" s="10">
        <f t="shared" si="1"/>
        <v>56.27281947923615</v>
      </c>
      <c r="G38" s="10"/>
      <c r="H38" s="8">
        <v>3960265</v>
      </c>
      <c r="I38" s="8">
        <v>6546712</v>
      </c>
      <c r="J38" s="9">
        <f t="shared" si="2"/>
        <v>1.6530994769289429</v>
      </c>
      <c r="K38" s="8">
        <v>5210241</v>
      </c>
      <c r="L38" s="10">
        <f t="shared" si="3"/>
        <v>79.5856148857625</v>
      </c>
      <c r="M38" s="10"/>
      <c r="N38" s="8">
        <v>11559</v>
      </c>
      <c r="O38" s="8">
        <v>2948</v>
      </c>
      <c r="P38" s="9">
        <f t="shared" si="4"/>
        <v>0.25503936326671856</v>
      </c>
      <c r="Q38" s="8">
        <v>1645</v>
      </c>
      <c r="R38" s="10">
        <f t="shared" si="5"/>
        <v>55.80054274084125</v>
      </c>
      <c r="S38" s="10"/>
      <c r="T38" s="8">
        <v>5935</v>
      </c>
      <c r="U38" s="8">
        <v>34515</v>
      </c>
      <c r="V38" s="9">
        <f t="shared" si="6"/>
        <v>5.815501263689975</v>
      </c>
      <c r="W38" s="8">
        <v>19978</v>
      </c>
      <c r="X38" s="10">
        <f t="shared" si="7"/>
        <v>57.88208025496161</v>
      </c>
      <c r="Y38" s="10"/>
      <c r="Z38" s="8">
        <v>91028790</v>
      </c>
      <c r="AA38" s="8">
        <v>212931914</v>
      </c>
      <c r="AB38" s="9">
        <f t="shared" si="29"/>
        <v>2.339171090816433</v>
      </c>
      <c r="AC38" s="8">
        <v>143516256</v>
      </c>
      <c r="AD38" s="10">
        <f t="shared" si="30"/>
        <v>67.40006854961159</v>
      </c>
      <c r="AE38" s="10"/>
      <c r="AF38" s="8">
        <v>6002461</v>
      </c>
      <c r="AG38" s="8">
        <v>81089861</v>
      </c>
      <c r="AH38" s="9">
        <f t="shared" si="31"/>
        <v>13.509435713118336</v>
      </c>
      <c r="AI38" s="8">
        <v>60676859</v>
      </c>
      <c r="AJ38" s="10">
        <f t="shared" si="32"/>
        <v>74.82669010864379</v>
      </c>
      <c r="AK38" s="10"/>
      <c r="AL38" s="8">
        <v>2078203</v>
      </c>
      <c r="AM38" s="8">
        <v>3841111</v>
      </c>
      <c r="AN38" s="9">
        <f t="shared" si="33"/>
        <v>1.848284792197875</v>
      </c>
      <c r="AO38" s="8">
        <v>2909545</v>
      </c>
      <c r="AP38" s="10">
        <f t="shared" si="34"/>
        <v>75.74748555821479</v>
      </c>
      <c r="AQ38" s="10"/>
      <c r="AR38" s="8">
        <v>15665</v>
      </c>
      <c r="AS38" s="8">
        <v>41192</v>
      </c>
      <c r="AT38" s="9">
        <f t="shared" si="35"/>
        <v>2.629556335780402</v>
      </c>
      <c r="AU38" s="8">
        <v>25379</v>
      </c>
      <c r="AV38" s="10">
        <f t="shared" si="36"/>
        <v>61.61147795688483</v>
      </c>
      <c r="AW38" s="10"/>
      <c r="AX38" s="8">
        <v>203</v>
      </c>
      <c r="AY38" s="8">
        <v>1120</v>
      </c>
      <c r="AZ38" s="9">
        <f t="shared" si="37"/>
        <v>5.517241379310345</v>
      </c>
      <c r="BA38" s="8">
        <v>864</v>
      </c>
      <c r="BB38" s="10">
        <f t="shared" si="38"/>
        <v>77.14285714285714</v>
      </c>
      <c r="BC38" s="10"/>
      <c r="BD38" s="18">
        <f t="shared" si="39"/>
        <v>99125322</v>
      </c>
      <c r="BE38" s="18">
        <f t="shared" si="39"/>
        <v>297905198</v>
      </c>
      <c r="BF38" s="9">
        <f t="shared" si="40"/>
        <v>3.0053390192265907</v>
      </c>
      <c r="BG38" s="18">
        <f t="shared" si="39"/>
        <v>207128903</v>
      </c>
      <c r="BH38" s="10">
        <f t="shared" si="41"/>
        <v>69.5284622056175</v>
      </c>
      <c r="BI38" s="10"/>
      <c r="BJ38" s="8">
        <v>6680900</v>
      </c>
      <c r="BK38" s="8">
        <v>1613561</v>
      </c>
      <c r="BL38" s="9">
        <f t="shared" si="70"/>
        <v>0.24151850798545108</v>
      </c>
      <c r="BM38" s="8">
        <v>1038653</v>
      </c>
      <c r="BN38" s="10">
        <f t="shared" si="71"/>
        <v>64.37023453095358</v>
      </c>
      <c r="BO38" s="10"/>
      <c r="BP38" s="8">
        <v>6179960</v>
      </c>
      <c r="BQ38" s="8">
        <v>16308360</v>
      </c>
      <c r="BR38" s="9">
        <f t="shared" si="72"/>
        <v>2.638910284208959</v>
      </c>
      <c r="BS38" s="8">
        <v>9260826</v>
      </c>
      <c r="BT38" s="10">
        <f t="shared" si="73"/>
        <v>56.78575896043502</v>
      </c>
      <c r="BU38" s="10"/>
      <c r="BV38" s="8">
        <v>3861702</v>
      </c>
      <c r="BW38" s="8">
        <v>19057565</v>
      </c>
      <c r="BX38" s="9">
        <f t="shared" si="8"/>
        <v>493.501699509698</v>
      </c>
      <c r="BY38" s="8">
        <v>10753283</v>
      </c>
      <c r="BZ38" s="10">
        <f t="shared" si="9"/>
        <v>56.425272588601956</v>
      </c>
      <c r="CA38" s="10"/>
      <c r="CB38" s="8">
        <v>13764354</v>
      </c>
      <c r="CC38" s="8">
        <v>20934083</v>
      </c>
      <c r="CD38" s="9">
        <f t="shared" si="10"/>
        <v>152.0891063975832</v>
      </c>
      <c r="CE38" s="8">
        <v>16729749</v>
      </c>
      <c r="CF38" s="10">
        <f t="shared" si="11"/>
        <v>79.91632114958176</v>
      </c>
      <c r="CG38" s="10"/>
      <c r="CH38" s="8">
        <v>5987919</v>
      </c>
      <c r="CI38" s="8">
        <v>982724</v>
      </c>
      <c r="CJ38" s="9">
        <f t="shared" si="12"/>
        <v>16.41177844924088</v>
      </c>
      <c r="CK38" s="8">
        <v>543439</v>
      </c>
      <c r="CL38" s="10">
        <f t="shared" si="13"/>
        <v>55.29924984023999</v>
      </c>
      <c r="CM38" s="10"/>
      <c r="CN38" s="8">
        <v>67005</v>
      </c>
      <c r="CO38" s="8">
        <v>320240</v>
      </c>
      <c r="CP38" s="9">
        <f t="shared" si="14"/>
        <v>477.93448250130587</v>
      </c>
      <c r="CQ38" s="8">
        <v>178827</v>
      </c>
      <c r="CR38" s="10">
        <f t="shared" si="15"/>
        <v>55.841556332750436</v>
      </c>
      <c r="CS38" s="10"/>
      <c r="CT38" s="8">
        <v>491482832</v>
      </c>
      <c r="CU38" s="8">
        <v>1254388091</v>
      </c>
      <c r="CV38" s="9">
        <f t="shared" si="42"/>
        <v>2.5522521018597857</v>
      </c>
      <c r="CW38" s="8">
        <v>865133827</v>
      </c>
      <c r="CX38" s="10">
        <f t="shared" si="43"/>
        <v>68.96859378745489</v>
      </c>
      <c r="CY38" s="10"/>
      <c r="CZ38" s="8">
        <v>28283450</v>
      </c>
      <c r="DA38" s="8">
        <v>401671848</v>
      </c>
      <c r="DB38" s="9">
        <f t="shared" si="28"/>
        <v>14.201656728581556</v>
      </c>
      <c r="DC38" s="8">
        <v>298469407</v>
      </c>
      <c r="DD38" s="10">
        <f t="shared" si="44"/>
        <v>74.30677765597353</v>
      </c>
      <c r="DE38" s="10"/>
      <c r="DF38" s="8">
        <v>6437341</v>
      </c>
      <c r="DG38" s="8">
        <v>11856574</v>
      </c>
      <c r="DH38" s="9">
        <f t="shared" si="45"/>
        <v>1.841843394656272</v>
      </c>
      <c r="DI38" s="8">
        <v>8964686</v>
      </c>
      <c r="DJ38" s="10">
        <f t="shared" si="46"/>
        <v>75.60941297207776</v>
      </c>
      <c r="DK38" s="10"/>
      <c r="DL38" s="8">
        <v>1822619</v>
      </c>
      <c r="DM38" s="8">
        <v>5234589</v>
      </c>
      <c r="DN38" s="9">
        <f t="shared" si="47"/>
        <v>2.8720149411369023</v>
      </c>
      <c r="DO38" s="8">
        <v>4138175</v>
      </c>
      <c r="DP38" s="10">
        <f t="shared" si="48"/>
        <v>79.05443961311958</v>
      </c>
      <c r="DQ38" s="10"/>
      <c r="DR38" s="8">
        <v>29195</v>
      </c>
      <c r="DS38" s="8">
        <v>154610</v>
      </c>
      <c r="DT38" s="9">
        <f t="shared" si="49"/>
        <v>5.295769823599931</v>
      </c>
      <c r="DU38" s="8">
        <v>117940</v>
      </c>
      <c r="DV38" s="10">
        <f t="shared" si="50"/>
        <v>76.28225858611991</v>
      </c>
      <c r="DW38" s="10"/>
      <c r="DX38" s="18">
        <f t="shared" si="51"/>
        <v>528055437</v>
      </c>
      <c r="DY38" s="18">
        <f t="shared" si="52"/>
        <v>1673305712</v>
      </c>
      <c r="DZ38" s="9">
        <f t="shared" si="53"/>
        <v>3.16880689934076</v>
      </c>
      <c r="EA38" s="18">
        <f t="shared" si="54"/>
        <v>1176824035</v>
      </c>
      <c r="EB38" s="10">
        <f t="shared" si="55"/>
        <v>70.32929049130026</v>
      </c>
      <c r="EC38" s="10"/>
      <c r="ED38" s="8">
        <v>20136330</v>
      </c>
      <c r="EE38" s="8">
        <v>5027518</v>
      </c>
      <c r="EF38" s="9">
        <f t="shared" si="74"/>
        <v>0.24967399719809916</v>
      </c>
      <c r="EG38" s="8">
        <v>3414073</v>
      </c>
      <c r="EH38" s="10">
        <f t="shared" si="75"/>
        <v>67.90772305539234</v>
      </c>
      <c r="EI38" s="10"/>
      <c r="EJ38" s="8">
        <v>24329870</v>
      </c>
      <c r="EK38" s="8">
        <v>64421871</v>
      </c>
      <c r="EL38" s="9">
        <f t="shared" si="76"/>
        <v>2.647851016055573</v>
      </c>
      <c r="EM38" s="8">
        <v>36316465</v>
      </c>
      <c r="EN38" s="10">
        <f t="shared" si="77"/>
        <v>56.37288150168752</v>
      </c>
      <c r="EP38" s="7">
        <v>2010</v>
      </c>
      <c r="EQ38" s="10">
        <f t="shared" si="16"/>
        <v>15.63797517260524</v>
      </c>
      <c r="ER38" s="10">
        <f t="shared" si="17"/>
        <v>16.079011143343862</v>
      </c>
      <c r="ES38" s="10">
        <f t="shared" si="18"/>
        <v>16.035567928417766</v>
      </c>
      <c r="ET38" s="10"/>
      <c r="EU38" s="10">
        <f t="shared" si="19"/>
        <v>28.77189151049152</v>
      </c>
      <c r="EV38" s="10">
        <f t="shared" si="20"/>
        <v>31.272981959611034</v>
      </c>
      <c r="EW38" s="10">
        <f t="shared" si="21"/>
        <v>31.143569458214824</v>
      </c>
      <c r="EX38" s="10"/>
      <c r="EY38" s="10">
        <f t="shared" si="22"/>
        <v>0.19303868338900376</v>
      </c>
      <c r="EZ38" s="10">
        <f t="shared" si="23"/>
        <v>0.2999824976290393</v>
      </c>
      <c r="FA38" s="10">
        <f t="shared" si="24"/>
        <v>0.3027018671828853</v>
      </c>
      <c r="FB38" s="10"/>
      <c r="FC38" s="10">
        <f t="shared" si="25"/>
        <v>8.85754794418327</v>
      </c>
      <c r="FD38" s="10">
        <f t="shared" si="26"/>
        <v>10.777854109417937</v>
      </c>
      <c r="FE38" s="10">
        <f t="shared" si="27"/>
        <v>11.171691075732411</v>
      </c>
      <c r="FF38" s="10"/>
      <c r="FG38" s="10">
        <f t="shared" si="56"/>
        <v>18.521255285678016</v>
      </c>
      <c r="FH38" s="10">
        <f t="shared" si="57"/>
        <v>16.97496297419807</v>
      </c>
      <c r="FI38" s="10">
        <f t="shared" si="58"/>
        <v>16.58890815744279</v>
      </c>
      <c r="FJ38" s="10"/>
      <c r="FK38" s="10">
        <f t="shared" si="59"/>
        <v>21.222520590663443</v>
      </c>
      <c r="FL38" s="10">
        <f t="shared" si="60"/>
        <v>20.188086718987584</v>
      </c>
      <c r="FM38" s="10">
        <f t="shared" si="61"/>
        <v>20.329339482354385</v>
      </c>
      <c r="FN38" s="10"/>
      <c r="FO38" s="10">
        <f t="shared" si="62"/>
        <v>32.28356242119223</v>
      </c>
      <c r="FP38" s="10">
        <f t="shared" si="63"/>
        <v>32.39646629793733</v>
      </c>
      <c r="FQ38" s="10">
        <f t="shared" si="78"/>
        <v>32.45562644358096</v>
      </c>
      <c r="FR38" s="10"/>
      <c r="FS38" s="10">
        <f t="shared" si="64"/>
        <v>0.8594774881640102</v>
      </c>
      <c r="FT38" s="10">
        <f t="shared" si="65"/>
        <v>0.7869194697043073</v>
      </c>
      <c r="FU38" s="10">
        <f t="shared" si="79"/>
        <v>0.6132896747962568</v>
      </c>
      <c r="FV38" s="10"/>
      <c r="FW38" s="10">
        <f t="shared" si="66"/>
        <v>0.6953245418736085</v>
      </c>
      <c r="FX38" s="10">
        <f t="shared" si="67"/>
        <v>0.7244033374296617</v>
      </c>
      <c r="FY38" s="10">
        <f t="shared" si="80"/>
        <v>0.732575886043751</v>
      </c>
      <c r="FZ38" s="10"/>
      <c r="GA38" s="10">
        <f t="shared" si="68"/>
        <v>18.771764298679116</v>
      </c>
      <c r="GB38" s="10">
        <f t="shared" si="69"/>
        <v>17.803393358642882</v>
      </c>
      <c r="GC38" s="10">
        <f t="shared" si="81"/>
        <v>17.600668990415375</v>
      </c>
      <c r="GD38" s="10"/>
      <c r="GE38" s="10">
        <f t="shared" si="82"/>
        <v>33.178339846436764</v>
      </c>
      <c r="GF38" s="10">
        <f t="shared" si="82"/>
        <v>32.09458424614293</v>
      </c>
      <c r="GG38" s="10">
        <f t="shared" si="83"/>
        <v>30.422694535236943</v>
      </c>
      <c r="GH38" s="10"/>
      <c r="GI38" s="10">
        <f t="shared" si="84"/>
        <v>25.4007111423119</v>
      </c>
      <c r="GJ38" s="10">
        <f t="shared" si="84"/>
        <v>25.31494311923974</v>
      </c>
      <c r="GK38" s="10">
        <f t="shared" si="85"/>
        <v>25.50035087390802</v>
      </c>
    </row>
    <row r="39" spans="1:193" ht="12">
      <c r="A39" s="7">
        <v>2011</v>
      </c>
      <c r="B39" s="21" t="s">
        <v>44</v>
      </c>
      <c r="C39" s="21" t="s">
        <v>44</v>
      </c>
      <c r="D39" s="9" t="e">
        <f aca="true" t="shared" si="86" ref="D39:D44">C39/B39</f>
        <v>#DIV/0!</v>
      </c>
      <c r="E39" s="21" t="s">
        <v>44</v>
      </c>
      <c r="F39" s="10" t="e">
        <f aca="true" t="shared" si="87" ref="F39:F44">E39*100/C39</f>
        <v>#DIV/0!</v>
      </c>
      <c r="G39" s="10"/>
      <c r="H39" s="21" t="s">
        <v>44</v>
      </c>
      <c r="I39" s="21" t="s">
        <v>44</v>
      </c>
      <c r="J39" s="9" t="e">
        <f aca="true" t="shared" si="88" ref="J39:J44">I39/H39</f>
        <v>#DIV/0!</v>
      </c>
      <c r="K39" s="21" t="s">
        <v>44</v>
      </c>
      <c r="L39" s="10" t="e">
        <f aca="true" t="shared" si="89" ref="L39:L44">K39*100/I39</f>
        <v>#DIV/0!</v>
      </c>
      <c r="M39" s="10"/>
      <c r="N39" s="21" t="s">
        <v>44</v>
      </c>
      <c r="O39" s="21" t="s">
        <v>44</v>
      </c>
      <c r="P39" s="9" t="e">
        <f aca="true" t="shared" si="90" ref="P39:P44">O39/N39</f>
        <v>#DIV/0!</v>
      </c>
      <c r="Q39" s="21" t="s">
        <v>44</v>
      </c>
      <c r="R39" s="10" t="e">
        <f aca="true" t="shared" si="91" ref="R39:R44">Q39*100/O39</f>
        <v>#DIV/0!</v>
      </c>
      <c r="S39" s="10"/>
      <c r="T39" s="21" t="s">
        <v>44</v>
      </c>
      <c r="U39" s="21" t="s">
        <v>44</v>
      </c>
      <c r="V39" s="9" t="e">
        <f aca="true" t="shared" si="92" ref="V39:V44">U39/T39</f>
        <v>#DIV/0!</v>
      </c>
      <c r="W39" s="21" t="s">
        <v>44</v>
      </c>
      <c r="X39" s="10" t="e">
        <f aca="true" t="shared" si="93" ref="X39:X44">W39*100/U39</f>
        <v>#DIV/0!</v>
      </c>
      <c r="Y39" s="10"/>
      <c r="Z39" s="8">
        <v>92438908</v>
      </c>
      <c r="AA39" s="8">
        <v>214267164</v>
      </c>
      <c r="AB39" s="9">
        <f aca="true" t="shared" si="94" ref="AB39:AB44">AA39/Z39</f>
        <v>2.317932660995952</v>
      </c>
      <c r="AC39" s="8">
        <v>142998925</v>
      </c>
      <c r="AD39" s="10">
        <f aca="true" t="shared" si="95" ref="AD39:AD44">AC39*100/AA39</f>
        <v>66.73860909457876</v>
      </c>
      <c r="AE39" s="10"/>
      <c r="AF39" s="8">
        <v>6109123</v>
      </c>
      <c r="AG39" s="8">
        <v>86959542</v>
      </c>
      <c r="AH39" s="9">
        <f aca="true" t="shared" si="96" ref="AH39:AH44">AG39/AF39</f>
        <v>14.234374066457656</v>
      </c>
      <c r="AI39" s="8">
        <v>65039388</v>
      </c>
      <c r="AJ39" s="10">
        <f aca="true" t="shared" si="97" ref="AJ39:AJ44">AI39*100/AG39</f>
        <v>74.7926984252056</v>
      </c>
      <c r="AK39" s="10"/>
      <c r="AL39" s="8">
        <v>1995956</v>
      </c>
      <c r="AM39" s="8">
        <v>3954696</v>
      </c>
      <c r="AN39" s="9">
        <f aca="true" t="shared" si="98" ref="AN39:AN44">AM39/AL39</f>
        <v>1.9813542983913472</v>
      </c>
      <c r="AO39" s="8">
        <v>2951281</v>
      </c>
      <c r="AP39" s="10">
        <f>AO39*100/AM39</f>
        <v>74.62725327054216</v>
      </c>
      <c r="AQ39" s="10"/>
      <c r="AR39" s="8">
        <v>17780</v>
      </c>
      <c r="AS39" s="8">
        <v>48349</v>
      </c>
      <c r="AT39" s="9">
        <f aca="true" t="shared" si="99" ref="AT39:AT44">AS39/AR39</f>
        <v>2.719291338582677</v>
      </c>
      <c r="AU39" s="8">
        <v>29613</v>
      </c>
      <c r="AV39" s="10">
        <f aca="true" t="shared" si="100" ref="AV39:AV44">AU39*100/AS39</f>
        <v>61.24842292498294</v>
      </c>
      <c r="AW39" s="10"/>
      <c r="AX39" s="8">
        <v>80</v>
      </c>
      <c r="AY39" s="8">
        <v>480</v>
      </c>
      <c r="AZ39" s="9">
        <f aca="true" t="shared" si="101" ref="AZ39:AZ44">AY39/AX39</f>
        <v>6</v>
      </c>
      <c r="BA39" s="8">
        <v>377</v>
      </c>
      <c r="BB39" s="10">
        <f aca="true" t="shared" si="102" ref="BB39:BB44">BA39*100/AY39</f>
        <v>78.54166666666667</v>
      </c>
      <c r="BC39" s="10"/>
      <c r="BD39" s="18">
        <f aca="true" t="shared" si="103" ref="BD39:BE43">Z39+AF39+AL39+AR39+AX39</f>
        <v>100561847</v>
      </c>
      <c r="BE39" s="18">
        <f t="shared" si="103"/>
        <v>305230231</v>
      </c>
      <c r="BF39" s="9">
        <f aca="true" t="shared" si="104" ref="BF39:BF44">BE39/BD39</f>
        <v>3.0352488553636054</v>
      </c>
      <c r="BG39" s="18">
        <f aca="true" t="shared" si="105" ref="BG39:BG44">AC39+AI39+AO39+AU39+BA39</f>
        <v>211019584</v>
      </c>
      <c r="BH39" s="10">
        <f aca="true" t="shared" si="106" ref="BH39:BH44">BG39*100/BE39</f>
        <v>69.13456223148486</v>
      </c>
      <c r="BI39" s="10"/>
      <c r="BJ39" s="8">
        <v>6358533</v>
      </c>
      <c r="BK39" s="8">
        <v>1612483</v>
      </c>
      <c r="BL39" s="9">
        <f aca="true" t="shared" si="107" ref="BL39:BL44">BK39/BJ39</f>
        <v>0.2535935568786071</v>
      </c>
      <c r="BM39" s="8">
        <v>1139728</v>
      </c>
      <c r="BN39" s="10">
        <f aca="true" t="shared" si="108" ref="BN39:BN44">BM39*100/BK39</f>
        <v>70.6815513713943</v>
      </c>
      <c r="BO39" s="10"/>
      <c r="BP39" s="8">
        <v>6320617</v>
      </c>
      <c r="BQ39" s="8">
        <v>16725702</v>
      </c>
      <c r="BR39" s="9">
        <f aca="true" t="shared" si="109" ref="BR39:BR44">BQ39/BP39</f>
        <v>2.646213494663575</v>
      </c>
      <c r="BS39" s="8">
        <v>9513109</v>
      </c>
      <c r="BT39" s="10">
        <f aca="true" t="shared" si="110" ref="BT39:BT44">BS39*100/BQ39</f>
        <v>56.877188174224315</v>
      </c>
      <c r="BU39" s="10"/>
      <c r="BV39" s="21" t="s">
        <v>44</v>
      </c>
      <c r="BW39" s="21" t="s">
        <v>44</v>
      </c>
      <c r="BX39" s="9" t="e">
        <f t="shared" si="8"/>
        <v>#DIV/0!</v>
      </c>
      <c r="BY39" s="21" t="s">
        <v>44</v>
      </c>
      <c r="BZ39" s="10" t="e">
        <f aca="true" t="shared" si="111" ref="BZ39:BZ44">BY39*100/BW39</f>
        <v>#DIV/0!</v>
      </c>
      <c r="CA39" s="10"/>
      <c r="CB39" s="21" t="s">
        <v>44</v>
      </c>
      <c r="CC39" s="21" t="s">
        <v>44</v>
      </c>
      <c r="CD39" s="9" t="e">
        <f t="shared" si="10"/>
        <v>#DIV/0!</v>
      </c>
      <c r="CE39" s="21" t="s">
        <v>44</v>
      </c>
      <c r="CF39" s="10" t="e">
        <f aca="true" t="shared" si="112" ref="CF39:CF44">CE39*100/CC39</f>
        <v>#DIV/0!</v>
      </c>
      <c r="CG39" s="10"/>
      <c r="CH39" s="21" t="s">
        <v>44</v>
      </c>
      <c r="CI39" s="21" t="s">
        <v>44</v>
      </c>
      <c r="CJ39" s="9" t="e">
        <f t="shared" si="12"/>
        <v>#DIV/0!</v>
      </c>
      <c r="CK39" s="21" t="s">
        <v>44</v>
      </c>
      <c r="CL39" s="10" t="e">
        <f aca="true" t="shared" si="113" ref="CL39:CL44">CK39*100/CI39</f>
        <v>#DIV/0!</v>
      </c>
      <c r="CM39" s="10"/>
      <c r="CN39" s="8">
        <v>62237</v>
      </c>
      <c r="CO39" s="8">
        <v>298289</v>
      </c>
      <c r="CP39" s="9">
        <f t="shared" si="14"/>
        <v>479.2792069026463</v>
      </c>
      <c r="CQ39" s="8">
        <v>165268</v>
      </c>
      <c r="CR39" s="10">
        <f aca="true" t="shared" si="114" ref="CR39:CR44">CQ39*100/CO39</f>
        <v>55.40532838958192</v>
      </c>
      <c r="CS39" s="10"/>
      <c r="CT39" s="8">
        <v>506506462</v>
      </c>
      <c r="CU39" s="8">
        <v>1292751858</v>
      </c>
      <c r="CV39" s="9">
        <f aca="true" t="shared" si="115" ref="CV39:CV44">CU39/CT39</f>
        <v>2.5522909478694866</v>
      </c>
      <c r="CW39" s="8">
        <v>889838403</v>
      </c>
      <c r="CX39" s="10">
        <f aca="true" t="shared" si="116" ref="CX39:CX44">CW39*100/CU39</f>
        <v>68.83288525120805</v>
      </c>
      <c r="CY39" s="10"/>
      <c r="CZ39" s="8">
        <v>28732835</v>
      </c>
      <c r="DA39" s="8">
        <v>416497888</v>
      </c>
      <c r="DB39" s="9">
        <f aca="true" t="shared" si="117" ref="DB39:DB44">DA39/CZ39</f>
        <v>14.495537527013955</v>
      </c>
      <c r="DC39" s="8">
        <v>309483599</v>
      </c>
      <c r="DD39" s="10">
        <f aca="true" t="shared" si="118" ref="DD39:DD44">DC39*100/DA39</f>
        <v>74.30616286822564</v>
      </c>
      <c r="DE39" s="10"/>
      <c r="DF39" s="8">
        <v>5937687</v>
      </c>
      <c r="DG39" s="8">
        <v>11115605</v>
      </c>
      <c r="DH39" s="9">
        <f aca="true" t="shared" si="119" ref="DH39:DH44">DG39/DF39</f>
        <v>1.8720429352372396</v>
      </c>
      <c r="DI39" s="8">
        <v>8316069</v>
      </c>
      <c r="DJ39" s="10">
        <f aca="true" t="shared" si="120" ref="DJ39:DJ44">DI39*100/DG39</f>
        <v>74.81436233115517</v>
      </c>
      <c r="DK39" s="10"/>
      <c r="DL39" s="8">
        <v>1651858</v>
      </c>
      <c r="DM39" s="8">
        <v>4880187</v>
      </c>
      <c r="DN39" s="9">
        <f aca="true" t="shared" si="121" ref="DN39:DN44">DM39/DL39</f>
        <v>2.954362299907135</v>
      </c>
      <c r="DO39" s="8">
        <v>3857118</v>
      </c>
      <c r="DP39" s="10">
        <f aca="true" t="shared" si="122" ref="DP39:DP44">DO39*100/DM39</f>
        <v>79.03627463455805</v>
      </c>
      <c r="DQ39" s="10"/>
      <c r="DR39" s="8">
        <v>19217</v>
      </c>
      <c r="DS39" s="8">
        <v>99730</v>
      </c>
      <c r="DT39" s="9">
        <f aca="true" t="shared" si="123" ref="DT39:DT44">DS39/DR39</f>
        <v>5.189675807878441</v>
      </c>
      <c r="DU39" s="8">
        <v>74968</v>
      </c>
      <c r="DV39" s="10">
        <f aca="true" t="shared" si="124" ref="DV39:DV44">DU39*100/DS39</f>
        <v>75.17096159631004</v>
      </c>
      <c r="DW39" s="10"/>
      <c r="DX39" s="18">
        <f aca="true" t="shared" si="125" ref="DX39:DY43">DR39+DL39+DF39+CZ39+CT39</f>
        <v>542848059</v>
      </c>
      <c r="DY39" s="18">
        <f t="shared" si="125"/>
        <v>1725345268</v>
      </c>
      <c r="DZ39" s="9">
        <f aca="true" t="shared" si="126" ref="DZ39:DZ44">DY39/DX39</f>
        <v>3.1783207831272726</v>
      </c>
      <c r="EA39" s="18">
        <f aca="true" t="shared" si="127" ref="EA39:EA44">DU39+DO39+DI39+DC39+CW39</f>
        <v>1211570157</v>
      </c>
      <c r="EB39" s="10">
        <f aca="true" t="shared" si="128" ref="EB39:EB44">EA39*100/DY39</f>
        <v>70.22189584142993</v>
      </c>
      <c r="EC39" s="10"/>
      <c r="ED39" s="8">
        <v>19034965</v>
      </c>
      <c r="EE39" s="8">
        <v>4855125</v>
      </c>
      <c r="EF39" s="9">
        <f aca="true" t="shared" si="129" ref="EF39:EF45">EE39/ED39</f>
        <v>0.2550635107550763</v>
      </c>
      <c r="EG39" s="8">
        <v>3408258</v>
      </c>
      <c r="EH39" s="10">
        <f aca="true" t="shared" si="130" ref="EH39:EH44">EG39*100/EE39</f>
        <v>70.19918127751603</v>
      </c>
      <c r="EI39" s="10"/>
      <c r="EJ39" s="8">
        <v>23589320</v>
      </c>
      <c r="EK39" s="8">
        <v>62338472</v>
      </c>
      <c r="EL39" s="9">
        <f aca="true" t="shared" si="131" ref="EL39:EL44">EK39/EJ39</f>
        <v>2.642656592050979</v>
      </c>
      <c r="EM39" s="8">
        <v>35332883</v>
      </c>
      <c r="EN39" s="10">
        <f aca="true" t="shared" si="132" ref="EN39:EN44">EM39*100/EK39</f>
        <v>56.67909697882874</v>
      </c>
      <c r="EP39" s="7">
        <v>2011</v>
      </c>
      <c r="EQ39" s="10" t="e">
        <f aca="true" t="shared" si="133" ref="EQ39:ER43">B39*100/BV39</f>
        <v>#DIV/0!</v>
      </c>
      <c r="ER39" s="10" t="e">
        <f t="shared" si="133"/>
        <v>#DIV/0!</v>
      </c>
      <c r="ES39" s="10" t="e">
        <f aca="true" t="shared" si="134" ref="ES39:ES44">E39*100/BY39</f>
        <v>#DIV/0!</v>
      </c>
      <c r="ET39" s="10"/>
      <c r="EU39" s="10" t="e">
        <f aca="true" t="shared" si="135" ref="EU39:EV43">H39*100/CB39</f>
        <v>#DIV/0!</v>
      </c>
      <c r="EV39" s="10" t="e">
        <f t="shared" si="135"/>
        <v>#DIV/0!</v>
      </c>
      <c r="EW39" s="10" t="e">
        <f aca="true" t="shared" si="136" ref="EW39:EW44">K39*100/CE39</f>
        <v>#DIV/0!</v>
      </c>
      <c r="EX39" s="10"/>
      <c r="EY39" s="10" t="e">
        <f aca="true" t="shared" si="137" ref="EY39:EZ43">N39*100/CH39</f>
        <v>#DIV/0!</v>
      </c>
      <c r="EZ39" s="10" t="e">
        <f t="shared" si="137"/>
        <v>#DIV/0!</v>
      </c>
      <c r="FA39" s="10" t="e">
        <f aca="true" t="shared" si="138" ref="FA39:FA44">Q39*100/CK39</f>
        <v>#DIV/0!</v>
      </c>
      <c r="FB39" s="10"/>
      <c r="FC39" s="10">
        <f aca="true" t="shared" si="139" ref="FC39:FD43">T39*100/CN39</f>
        <v>0</v>
      </c>
      <c r="FD39" s="10">
        <f t="shared" si="139"/>
        <v>0</v>
      </c>
      <c r="FE39" s="10">
        <f aca="true" t="shared" si="140" ref="FE39:FE44">W39*100/CQ39</f>
        <v>0</v>
      </c>
      <c r="FF39" s="10"/>
      <c r="FG39" s="10">
        <f aca="true" t="shared" si="141" ref="FG39:FH43">Z39*100/CT39</f>
        <v>18.250291938032568</v>
      </c>
      <c r="FH39" s="10">
        <f t="shared" si="141"/>
        <v>16.57450056436121</v>
      </c>
      <c r="FI39" s="10">
        <f aca="true" t="shared" si="142" ref="FI39:FI44">AC39*100/CW39</f>
        <v>16.070212806942656</v>
      </c>
      <c r="FJ39" s="10"/>
      <c r="FK39" s="10">
        <f aca="true" t="shared" si="143" ref="FK39:FL43">AF39*100/CZ39</f>
        <v>21.26181770785932</v>
      </c>
      <c r="FL39" s="10">
        <f t="shared" si="143"/>
        <v>20.87874740915853</v>
      </c>
      <c r="FM39" s="10">
        <f aca="true" t="shared" si="144" ref="FM39:FM44">AI39*100/DC39</f>
        <v>21.01545549106788</v>
      </c>
      <c r="FN39" s="10"/>
      <c r="FO39" s="10">
        <f aca="true" t="shared" si="145" ref="FO39:FP43">AL39*100/DF39</f>
        <v>33.61504235571865</v>
      </c>
      <c r="FP39" s="10">
        <f t="shared" si="145"/>
        <v>35.57787452864689</v>
      </c>
      <c r="FQ39" s="10">
        <f aca="true" t="shared" si="146" ref="FQ39:FQ44">AO39*100/DI39</f>
        <v>35.48889505366057</v>
      </c>
      <c r="FR39" s="10"/>
      <c r="FS39" s="10">
        <f aca="true" t="shared" si="147" ref="FS39:FT43">AR39*100/DL39</f>
        <v>1.076363706807728</v>
      </c>
      <c r="FT39" s="10">
        <f t="shared" si="147"/>
        <v>0.9907202326468227</v>
      </c>
      <c r="FU39" s="10">
        <f aca="true" t="shared" si="148" ref="FU39:FU44">AU39*100/DO39</f>
        <v>0.7677493921627495</v>
      </c>
      <c r="FV39" s="10"/>
      <c r="FW39" s="10">
        <f aca="true" t="shared" si="149" ref="FW39:FX43">AX39*100/DR39</f>
        <v>0.4162980694177031</v>
      </c>
      <c r="FX39" s="10">
        <f t="shared" si="149"/>
        <v>0.48129950867341825</v>
      </c>
      <c r="FY39" s="10">
        <f aca="true" t="shared" si="150" ref="FY39:FY44">BA39*100/DU39</f>
        <v>0.5028812293245118</v>
      </c>
      <c r="FZ39" s="10"/>
      <c r="GA39" s="10">
        <f aca="true" t="shared" si="151" ref="GA39:GB43">BD39*100/DX39</f>
        <v>18.524860747452724</v>
      </c>
      <c r="GB39" s="10">
        <f t="shared" si="151"/>
        <v>17.690965203377484</v>
      </c>
      <c r="GC39" s="10">
        <f aca="true" t="shared" si="152" ref="GC39:GC44">BG39*100/EA39</f>
        <v>17.417033820188426</v>
      </c>
      <c r="GD39" s="10"/>
      <c r="GE39" s="10">
        <f aca="true" t="shared" si="153" ref="GE39:GF43">BJ39*100/ED39</f>
        <v>33.404490105445426</v>
      </c>
      <c r="GF39" s="10">
        <f t="shared" si="153"/>
        <v>33.21197703457686</v>
      </c>
      <c r="GG39" s="10">
        <f aca="true" t="shared" si="154" ref="GG39:GG44">BM39*100/EG39</f>
        <v>33.440191440906176</v>
      </c>
      <c r="GH39" s="10"/>
      <c r="GI39" s="10">
        <f aca="true" t="shared" si="155" ref="GI39:GJ43">BP39*100/EJ39</f>
        <v>26.79440102554885</v>
      </c>
      <c r="GJ39" s="10">
        <f t="shared" si="155"/>
        <v>26.830465141975246</v>
      </c>
      <c r="GK39" s="10">
        <f aca="true" t="shared" si="156" ref="GK39:GK44">BS39*100/EM39</f>
        <v>26.924236553241354</v>
      </c>
    </row>
    <row r="40" spans="1:193" ht="12">
      <c r="A40" s="7">
        <v>2012</v>
      </c>
      <c r="B40" s="21" t="s">
        <v>44</v>
      </c>
      <c r="C40" s="21" t="s">
        <v>44</v>
      </c>
      <c r="D40" s="9" t="e">
        <f t="shared" si="86"/>
        <v>#DIV/0!</v>
      </c>
      <c r="E40" s="21" t="s">
        <v>44</v>
      </c>
      <c r="F40" s="10" t="e">
        <f t="shared" si="87"/>
        <v>#DIV/0!</v>
      </c>
      <c r="G40" s="10"/>
      <c r="H40" s="21" t="s">
        <v>44</v>
      </c>
      <c r="I40" s="21" t="s">
        <v>44</v>
      </c>
      <c r="J40" s="9" t="e">
        <f t="shared" si="88"/>
        <v>#DIV/0!</v>
      </c>
      <c r="K40" s="21" t="s">
        <v>44</v>
      </c>
      <c r="L40" s="10" t="e">
        <f t="shared" si="89"/>
        <v>#DIV/0!</v>
      </c>
      <c r="M40" s="10"/>
      <c r="N40" s="21" t="s">
        <v>44</v>
      </c>
      <c r="O40" s="21" t="s">
        <v>44</v>
      </c>
      <c r="P40" s="9" t="e">
        <f t="shared" si="90"/>
        <v>#DIV/0!</v>
      </c>
      <c r="Q40" s="21" t="s">
        <v>44</v>
      </c>
      <c r="R40" s="10" t="e">
        <f t="shared" si="91"/>
        <v>#DIV/0!</v>
      </c>
      <c r="S40" s="10"/>
      <c r="T40" s="21" t="s">
        <v>44</v>
      </c>
      <c r="U40" s="21" t="s">
        <v>44</v>
      </c>
      <c r="V40" s="9" t="e">
        <f t="shared" si="92"/>
        <v>#DIV/0!</v>
      </c>
      <c r="W40" s="21" t="s">
        <v>44</v>
      </c>
      <c r="X40" s="10" t="e">
        <f t="shared" si="93"/>
        <v>#DIV/0!</v>
      </c>
      <c r="Y40" s="10"/>
      <c r="Z40" s="8">
        <v>93009850</v>
      </c>
      <c r="AA40" s="8">
        <v>219088513</v>
      </c>
      <c r="AB40" s="9">
        <f t="shared" si="94"/>
        <v>2.3555409776491416</v>
      </c>
      <c r="AC40" s="8">
        <v>146799405</v>
      </c>
      <c r="AD40" s="10">
        <f t="shared" si="95"/>
        <v>67.00461059772677</v>
      </c>
      <c r="AE40" s="10"/>
      <c r="AF40" s="8">
        <v>6485052</v>
      </c>
      <c r="AG40" s="8">
        <v>92403330</v>
      </c>
      <c r="AH40" s="9">
        <f t="shared" si="96"/>
        <v>14.24866446714691</v>
      </c>
      <c r="AI40" s="8">
        <v>69330355</v>
      </c>
      <c r="AJ40" s="10">
        <f t="shared" si="97"/>
        <v>75.03014772303119</v>
      </c>
      <c r="AK40" s="10"/>
      <c r="AL40" s="8">
        <v>1948091</v>
      </c>
      <c r="AM40" s="8">
        <v>3669235</v>
      </c>
      <c r="AN40" s="9">
        <f t="shared" si="98"/>
        <v>1.8835028753790248</v>
      </c>
      <c r="AO40" s="8">
        <v>2765518</v>
      </c>
      <c r="AP40" s="10">
        <f>AO40*100/AM40</f>
        <v>75.37042462529655</v>
      </c>
      <c r="AQ40" s="10"/>
      <c r="AR40" s="8">
        <v>16777</v>
      </c>
      <c r="AS40" s="8">
        <v>45916</v>
      </c>
      <c r="AT40" s="9">
        <f t="shared" si="99"/>
        <v>2.736842105263158</v>
      </c>
      <c r="AU40" s="8">
        <v>27706</v>
      </c>
      <c r="AV40" s="10">
        <f t="shared" si="100"/>
        <v>60.340622005401165</v>
      </c>
      <c r="AW40" s="10"/>
      <c r="AX40" s="8">
        <v>0</v>
      </c>
      <c r="AY40" s="8">
        <v>0</v>
      </c>
      <c r="AZ40" s="9" t="e">
        <f t="shared" si="101"/>
        <v>#DIV/0!</v>
      </c>
      <c r="BA40" s="8">
        <v>0</v>
      </c>
      <c r="BB40" s="10" t="e">
        <f t="shared" si="102"/>
        <v>#DIV/0!</v>
      </c>
      <c r="BC40" s="10"/>
      <c r="BD40" s="18">
        <f t="shared" si="103"/>
        <v>101459770</v>
      </c>
      <c r="BE40" s="18">
        <f t="shared" si="103"/>
        <v>315206994</v>
      </c>
      <c r="BF40" s="9">
        <f t="shared" si="104"/>
        <v>3.1067189882255795</v>
      </c>
      <c r="BG40" s="18">
        <f t="shared" si="105"/>
        <v>218922984</v>
      </c>
      <c r="BH40" s="10">
        <f t="shared" si="106"/>
        <v>69.45372030672644</v>
      </c>
      <c r="BI40" s="10"/>
      <c r="BJ40" s="8">
        <v>4989176</v>
      </c>
      <c r="BK40" s="8">
        <v>1281274</v>
      </c>
      <c r="BL40" s="9">
        <f t="shared" si="107"/>
        <v>0.25681074389839126</v>
      </c>
      <c r="BM40" s="8">
        <v>897561</v>
      </c>
      <c r="BN40" s="10">
        <f t="shared" si="108"/>
        <v>70.05222926555912</v>
      </c>
      <c r="BO40" s="10"/>
      <c r="BP40" s="8">
        <v>6150309</v>
      </c>
      <c r="BQ40" s="8">
        <v>15912203</v>
      </c>
      <c r="BR40" s="9">
        <f t="shared" si="109"/>
        <v>2.5872200892670594</v>
      </c>
      <c r="BS40" s="8">
        <v>9100213</v>
      </c>
      <c r="BT40" s="10">
        <f t="shared" si="110"/>
        <v>57.190151483110164</v>
      </c>
      <c r="BU40" s="10"/>
      <c r="BV40" s="21" t="s">
        <v>44</v>
      </c>
      <c r="BW40" s="21" t="s">
        <v>44</v>
      </c>
      <c r="BX40" s="9" t="e">
        <f>BW40*100/BV40</f>
        <v>#DIV/0!</v>
      </c>
      <c r="BY40" s="21" t="s">
        <v>44</v>
      </c>
      <c r="BZ40" s="10" t="e">
        <f t="shared" si="111"/>
        <v>#DIV/0!</v>
      </c>
      <c r="CA40" s="10"/>
      <c r="CB40" s="21" t="s">
        <v>44</v>
      </c>
      <c r="CC40" s="21" t="s">
        <v>44</v>
      </c>
      <c r="CD40" s="9" t="e">
        <f aca="true" t="shared" si="157" ref="CD40:CD45">CC40*100/CB40</f>
        <v>#DIV/0!</v>
      </c>
      <c r="CE40" s="21" t="s">
        <v>44</v>
      </c>
      <c r="CF40" s="10" t="e">
        <f t="shared" si="112"/>
        <v>#DIV/0!</v>
      </c>
      <c r="CG40" s="10"/>
      <c r="CH40" s="21" t="s">
        <v>44</v>
      </c>
      <c r="CI40" s="21" t="s">
        <v>44</v>
      </c>
      <c r="CJ40" s="9" t="e">
        <f aca="true" t="shared" si="158" ref="CJ40:CJ45">CI40*100/CH40</f>
        <v>#DIV/0!</v>
      </c>
      <c r="CK40" s="21" t="s">
        <v>44</v>
      </c>
      <c r="CL40" s="10" t="e">
        <f t="shared" si="113"/>
        <v>#DIV/0!</v>
      </c>
      <c r="CM40" s="10"/>
      <c r="CN40" s="8">
        <v>72387</v>
      </c>
      <c r="CO40" s="8">
        <v>327889</v>
      </c>
      <c r="CP40" s="9">
        <f aca="true" t="shared" si="159" ref="CP40:CP45">CO40*100/CN40</f>
        <v>452.9666929144736</v>
      </c>
      <c r="CQ40" s="8">
        <v>181253</v>
      </c>
      <c r="CR40" s="10">
        <f t="shared" si="114"/>
        <v>55.278768119699045</v>
      </c>
      <c r="CS40" s="10"/>
      <c r="CT40" s="8">
        <v>517831797</v>
      </c>
      <c r="CU40" s="8">
        <v>1330581181</v>
      </c>
      <c r="CV40" s="9">
        <f t="shared" si="115"/>
        <v>2.569523904689847</v>
      </c>
      <c r="CW40" s="8">
        <v>922351665</v>
      </c>
      <c r="CX40" s="10">
        <f t="shared" si="116"/>
        <v>69.31945815638286</v>
      </c>
      <c r="CY40" s="10"/>
      <c r="CZ40" s="8">
        <v>30350446</v>
      </c>
      <c r="DA40" s="8">
        <v>432871328</v>
      </c>
      <c r="DB40" s="9">
        <f t="shared" si="117"/>
        <v>14.262437131895854</v>
      </c>
      <c r="DC40" s="8">
        <v>321598004</v>
      </c>
      <c r="DD40" s="10">
        <f t="shared" si="118"/>
        <v>74.29413389098389</v>
      </c>
      <c r="DE40" s="10"/>
      <c r="DF40" s="8">
        <v>5572257</v>
      </c>
      <c r="DG40" s="8">
        <v>10229928</v>
      </c>
      <c r="DH40" s="9">
        <f t="shared" si="119"/>
        <v>1.8358679436357654</v>
      </c>
      <c r="DI40" s="8">
        <v>7712278</v>
      </c>
      <c r="DJ40" s="10">
        <f t="shared" si="120"/>
        <v>75.38936735429614</v>
      </c>
      <c r="DK40" s="10"/>
      <c r="DL40" s="8">
        <v>1566508</v>
      </c>
      <c r="DM40" s="8">
        <v>4685760</v>
      </c>
      <c r="DN40" s="9">
        <f t="shared" si="121"/>
        <v>2.9912135782262204</v>
      </c>
      <c r="DO40" s="8">
        <v>3694624</v>
      </c>
      <c r="DP40" s="10">
        <f t="shared" si="122"/>
        <v>78.84791367889093</v>
      </c>
      <c r="DQ40" s="10"/>
      <c r="DR40" s="8">
        <v>22722</v>
      </c>
      <c r="DS40" s="8">
        <v>118600</v>
      </c>
      <c r="DT40" s="9">
        <f t="shared" si="123"/>
        <v>5.21961094974034</v>
      </c>
      <c r="DU40" s="8">
        <v>89484</v>
      </c>
      <c r="DV40" s="10">
        <f t="shared" si="124"/>
        <v>75.45025295109612</v>
      </c>
      <c r="DW40" s="10"/>
      <c r="DX40" s="18">
        <f t="shared" si="125"/>
        <v>555343730</v>
      </c>
      <c r="DY40" s="18">
        <f t="shared" si="125"/>
        <v>1778486797</v>
      </c>
      <c r="DZ40" s="9">
        <f t="shared" si="126"/>
        <v>3.202497301986285</v>
      </c>
      <c r="EA40" s="18">
        <f t="shared" si="127"/>
        <v>1255446055</v>
      </c>
      <c r="EB40" s="10">
        <f t="shared" si="128"/>
        <v>70.59068738197666</v>
      </c>
      <c r="EC40" s="10"/>
      <c r="ED40" s="8">
        <v>17480046</v>
      </c>
      <c r="EE40" s="8">
        <v>4481444</v>
      </c>
      <c r="EF40" s="9">
        <f t="shared" si="129"/>
        <v>0.25637484020350976</v>
      </c>
      <c r="EG40" s="8">
        <v>3136418</v>
      </c>
      <c r="EH40" s="10">
        <f t="shared" si="130"/>
        <v>69.98677212077179</v>
      </c>
      <c r="EI40" s="10"/>
      <c r="EJ40" s="8">
        <v>23357037</v>
      </c>
      <c r="EK40" s="8">
        <v>61615822</v>
      </c>
      <c r="EL40" s="9">
        <f t="shared" si="131"/>
        <v>2.637998218695291</v>
      </c>
      <c r="EM40" s="8">
        <v>35040504</v>
      </c>
      <c r="EN40" s="10">
        <f t="shared" si="132"/>
        <v>56.86932814107389</v>
      </c>
      <c r="EP40" s="7">
        <v>2012</v>
      </c>
      <c r="EQ40" s="10" t="e">
        <f t="shared" si="133"/>
        <v>#DIV/0!</v>
      </c>
      <c r="ER40" s="10" t="e">
        <f t="shared" si="133"/>
        <v>#DIV/0!</v>
      </c>
      <c r="ES40" s="10" t="e">
        <f t="shared" si="134"/>
        <v>#DIV/0!</v>
      </c>
      <c r="ET40" s="10"/>
      <c r="EU40" s="10" t="e">
        <f t="shared" si="135"/>
        <v>#DIV/0!</v>
      </c>
      <c r="EV40" s="10" t="e">
        <f t="shared" si="135"/>
        <v>#DIV/0!</v>
      </c>
      <c r="EW40" s="10" t="e">
        <f t="shared" si="136"/>
        <v>#DIV/0!</v>
      </c>
      <c r="EX40" s="10"/>
      <c r="EY40" s="10" t="e">
        <f t="shared" si="137"/>
        <v>#DIV/0!</v>
      </c>
      <c r="EZ40" s="10" t="e">
        <f t="shared" si="137"/>
        <v>#DIV/0!</v>
      </c>
      <c r="FA40" s="10" t="e">
        <f t="shared" si="138"/>
        <v>#DIV/0!</v>
      </c>
      <c r="FB40" s="10"/>
      <c r="FC40" s="10">
        <f t="shared" si="139"/>
        <v>0</v>
      </c>
      <c r="FD40" s="10">
        <f t="shared" si="139"/>
        <v>0</v>
      </c>
      <c r="FE40" s="10">
        <f t="shared" si="140"/>
        <v>0</v>
      </c>
      <c r="FF40" s="10"/>
      <c r="FG40" s="10">
        <f t="shared" si="141"/>
        <v>17.961401856518286</v>
      </c>
      <c r="FH40" s="10">
        <f t="shared" si="141"/>
        <v>16.46562540703783</v>
      </c>
      <c r="FI40" s="10">
        <f t="shared" si="142"/>
        <v>15.91577383882101</v>
      </c>
      <c r="FJ40" s="10"/>
      <c r="FK40" s="10">
        <f t="shared" si="143"/>
        <v>21.367237898250327</v>
      </c>
      <c r="FL40" s="10">
        <f t="shared" si="143"/>
        <v>21.346604411738724</v>
      </c>
      <c r="FM40" s="10">
        <f t="shared" si="144"/>
        <v>21.558080005994068</v>
      </c>
      <c r="FN40" s="10"/>
      <c r="FO40" s="10">
        <f t="shared" si="145"/>
        <v>34.96053753443174</v>
      </c>
      <c r="FP40" s="10">
        <f t="shared" si="145"/>
        <v>35.8676522454508</v>
      </c>
      <c r="FQ40" s="10">
        <f t="shared" si="146"/>
        <v>35.85863995047897</v>
      </c>
      <c r="FR40" s="10"/>
      <c r="FS40" s="10">
        <f t="shared" si="147"/>
        <v>1.0709808057156427</v>
      </c>
      <c r="FT40" s="10">
        <f t="shared" si="147"/>
        <v>0.979905074096838</v>
      </c>
      <c r="FU40" s="10">
        <f t="shared" si="148"/>
        <v>0.7499003958183567</v>
      </c>
      <c r="FV40" s="10"/>
      <c r="FW40" s="10">
        <f t="shared" si="149"/>
        <v>0</v>
      </c>
      <c r="FX40" s="10">
        <f t="shared" si="149"/>
        <v>0</v>
      </c>
      <c r="FY40" s="10">
        <f t="shared" si="150"/>
        <v>0</v>
      </c>
      <c r="FZ40" s="10"/>
      <c r="GA40" s="10">
        <f t="shared" si="151"/>
        <v>18.269724590210103</v>
      </c>
      <c r="GB40" s="10">
        <f t="shared" si="151"/>
        <v>17.723324937339978</v>
      </c>
      <c r="GC40" s="10">
        <f t="shared" si="152"/>
        <v>17.43786466396599</v>
      </c>
      <c r="GD40" s="10"/>
      <c r="GE40" s="10">
        <f t="shared" si="153"/>
        <v>28.54212168549213</v>
      </c>
      <c r="GF40" s="10">
        <f t="shared" si="153"/>
        <v>28.59065069205372</v>
      </c>
      <c r="GG40" s="10">
        <f t="shared" si="154"/>
        <v>28.617390921745763</v>
      </c>
      <c r="GH40" s="10"/>
      <c r="GI40" s="10">
        <f t="shared" si="155"/>
        <v>26.331717503380244</v>
      </c>
      <c r="GJ40" s="10">
        <f t="shared" si="155"/>
        <v>25.824865243216262</v>
      </c>
      <c r="GK40" s="10">
        <f t="shared" si="156"/>
        <v>25.970553962351683</v>
      </c>
    </row>
    <row r="41" spans="1:193" ht="12">
      <c r="A41" s="7">
        <v>2013</v>
      </c>
      <c r="B41" s="8">
        <v>977083</v>
      </c>
      <c r="C41" s="8">
        <v>4835905</v>
      </c>
      <c r="D41" s="9">
        <f t="shared" si="86"/>
        <v>4.949328767361626</v>
      </c>
      <c r="E41" s="8">
        <v>2635197</v>
      </c>
      <c r="F41" s="10">
        <f t="shared" si="87"/>
        <v>54.49232356715031</v>
      </c>
      <c r="G41" s="10"/>
      <c r="H41" s="8">
        <v>4932378</v>
      </c>
      <c r="I41" s="8">
        <v>8440510</v>
      </c>
      <c r="J41" s="9">
        <f t="shared" si="88"/>
        <v>1.7112455695812445</v>
      </c>
      <c r="K41" s="8">
        <v>6676135</v>
      </c>
      <c r="L41" s="10">
        <f t="shared" si="89"/>
        <v>79.09634607387468</v>
      </c>
      <c r="M41" s="10"/>
      <c r="N41" s="8">
        <v>26033</v>
      </c>
      <c r="O41" s="8">
        <v>5041</v>
      </c>
      <c r="P41" s="9">
        <f t="shared" si="90"/>
        <v>0.19363884300695272</v>
      </c>
      <c r="Q41" s="8">
        <v>2746</v>
      </c>
      <c r="R41" s="10">
        <f t="shared" si="91"/>
        <v>54.473318785955165</v>
      </c>
      <c r="S41" s="10"/>
      <c r="T41" s="21" t="s">
        <v>44</v>
      </c>
      <c r="U41" s="21" t="s">
        <v>44</v>
      </c>
      <c r="V41" s="9" t="e">
        <f>U43/T43</f>
        <v>#DIV/0!</v>
      </c>
      <c r="W41" s="21" t="s">
        <v>44</v>
      </c>
      <c r="X41" s="10" t="e">
        <f>W41*100/U43</f>
        <v>#DIV/0!</v>
      </c>
      <c r="Y41" s="10"/>
      <c r="Z41" s="8">
        <v>90376954</v>
      </c>
      <c r="AA41" s="8">
        <v>215249486</v>
      </c>
      <c r="AB41" s="9">
        <f t="shared" si="94"/>
        <v>2.381685556696235</v>
      </c>
      <c r="AC41" s="8">
        <v>145343022</v>
      </c>
      <c r="AD41" s="10">
        <f t="shared" si="95"/>
        <v>67.52305183204943</v>
      </c>
      <c r="AE41" s="10"/>
      <c r="AF41" s="8">
        <v>7262261</v>
      </c>
      <c r="AG41" s="8">
        <v>102592949</v>
      </c>
      <c r="AH41" s="9">
        <f t="shared" si="96"/>
        <v>14.126860629217264</v>
      </c>
      <c r="AI41" s="8">
        <v>77126518</v>
      </c>
      <c r="AJ41" s="10">
        <f t="shared" si="97"/>
        <v>75.17721125259787</v>
      </c>
      <c r="AK41" s="10"/>
      <c r="AL41" s="8">
        <v>2885326</v>
      </c>
      <c r="AM41" s="8">
        <v>5148680</v>
      </c>
      <c r="AN41" s="9">
        <f t="shared" si="98"/>
        <v>1.784436143437518</v>
      </c>
      <c r="AO41" s="8">
        <v>3620996</v>
      </c>
      <c r="AP41" s="10">
        <f>AO41*100/AM41</f>
        <v>70.32862792016594</v>
      </c>
      <c r="AQ41" s="10"/>
      <c r="AR41" s="8">
        <v>17855</v>
      </c>
      <c r="AS41" s="8">
        <v>48279</v>
      </c>
      <c r="AT41" s="9">
        <f t="shared" si="99"/>
        <v>2.703948473816858</v>
      </c>
      <c r="AU41" s="8">
        <v>29182</v>
      </c>
      <c r="AV41" s="10">
        <f t="shared" si="100"/>
        <v>60.44449967894944</v>
      </c>
      <c r="AW41" s="10"/>
      <c r="AX41" s="8">
        <v>193</v>
      </c>
      <c r="AY41" s="8">
        <v>501</v>
      </c>
      <c r="AZ41" s="9">
        <f t="shared" si="101"/>
        <v>2.5958549222797926</v>
      </c>
      <c r="BA41" s="8">
        <v>401</v>
      </c>
      <c r="BB41" s="10">
        <f t="shared" si="102"/>
        <v>80.03992015968063</v>
      </c>
      <c r="BC41" s="10"/>
      <c r="BD41" s="18">
        <f t="shared" si="103"/>
        <v>100542589</v>
      </c>
      <c r="BE41" s="18">
        <f t="shared" si="103"/>
        <v>323039895</v>
      </c>
      <c r="BF41" s="9">
        <f t="shared" si="104"/>
        <v>3.2129657512598966</v>
      </c>
      <c r="BG41" s="18">
        <f t="shared" si="105"/>
        <v>226120119</v>
      </c>
      <c r="BH41" s="10">
        <f t="shared" si="106"/>
        <v>69.99758311585633</v>
      </c>
      <c r="BI41" s="10"/>
      <c r="BJ41" s="8">
        <v>4322320</v>
      </c>
      <c r="BK41" s="8">
        <v>1071530</v>
      </c>
      <c r="BL41" s="9">
        <f t="shared" si="107"/>
        <v>0.24790621703159416</v>
      </c>
      <c r="BM41" s="8">
        <v>765276</v>
      </c>
      <c r="BN41" s="10">
        <f t="shared" si="108"/>
        <v>71.41899900142786</v>
      </c>
      <c r="BO41" s="10"/>
      <c r="BP41" s="8">
        <v>6448910</v>
      </c>
      <c r="BQ41" s="8">
        <v>16846261</v>
      </c>
      <c r="BR41" s="9">
        <f t="shared" si="109"/>
        <v>2.6122648633645067</v>
      </c>
      <c r="BS41" s="8">
        <v>9553816</v>
      </c>
      <c r="BT41" s="10">
        <f t="shared" si="110"/>
        <v>56.71178904327791</v>
      </c>
      <c r="BU41" s="10"/>
      <c r="BV41" s="8">
        <v>3065127</v>
      </c>
      <c r="BW41" s="8">
        <v>15286161</v>
      </c>
      <c r="BX41" s="22"/>
      <c r="BY41" s="8">
        <v>8539799</v>
      </c>
      <c r="BZ41" s="10">
        <f t="shared" si="111"/>
        <v>55.866211274367714</v>
      </c>
      <c r="CA41" s="10"/>
      <c r="CB41" s="8">
        <v>13098673</v>
      </c>
      <c r="CC41" s="8">
        <v>21091148</v>
      </c>
      <c r="CD41" s="9">
        <f t="shared" si="157"/>
        <v>161.01744046896965</v>
      </c>
      <c r="CE41" s="8">
        <v>16524244</v>
      </c>
      <c r="CF41" s="10">
        <f t="shared" si="112"/>
        <v>78.34682114031915</v>
      </c>
      <c r="CG41" s="10"/>
      <c r="CH41" s="8">
        <v>3168711</v>
      </c>
      <c r="CI41" s="8">
        <v>632921</v>
      </c>
      <c r="CJ41" s="9">
        <f t="shared" si="158"/>
        <v>19.974084099181024</v>
      </c>
      <c r="CK41" s="8">
        <v>354651</v>
      </c>
      <c r="CL41" s="10">
        <f t="shared" si="113"/>
        <v>56.03400740376761</v>
      </c>
      <c r="CM41" s="10"/>
      <c r="CN41" s="8">
        <v>53234</v>
      </c>
      <c r="CO41" s="8">
        <v>255797</v>
      </c>
      <c r="CP41" s="9">
        <f t="shared" si="159"/>
        <v>480.51433294511025</v>
      </c>
      <c r="CQ41" s="8">
        <v>151781</v>
      </c>
      <c r="CR41" s="10">
        <f t="shared" si="114"/>
        <v>59.33650511929382</v>
      </c>
      <c r="CS41" s="10"/>
      <c r="CT41" s="8">
        <v>504320534</v>
      </c>
      <c r="CU41" s="8">
        <v>1297021998</v>
      </c>
      <c r="CV41" s="9">
        <f t="shared" si="115"/>
        <v>2.571820718289452</v>
      </c>
      <c r="CW41" s="8">
        <v>904913919</v>
      </c>
      <c r="CX41" s="10">
        <f t="shared" si="116"/>
        <v>69.7685868393421</v>
      </c>
      <c r="CY41" s="10"/>
      <c r="CZ41" s="8">
        <v>29231838</v>
      </c>
      <c r="DA41" s="8">
        <v>417295430</v>
      </c>
      <c r="DB41" s="9">
        <f t="shared" si="117"/>
        <v>14.275374336707804</v>
      </c>
      <c r="DC41" s="8">
        <v>310550734</v>
      </c>
      <c r="DD41" s="10">
        <f t="shared" si="118"/>
        <v>74.41987418841371</v>
      </c>
      <c r="DE41" s="10"/>
      <c r="DF41" s="8">
        <v>5168300</v>
      </c>
      <c r="DG41" s="8">
        <v>9092976</v>
      </c>
      <c r="DH41" s="9">
        <f t="shared" si="119"/>
        <v>1.7593746493044133</v>
      </c>
      <c r="DI41" s="8">
        <v>6603179</v>
      </c>
      <c r="DJ41" s="10">
        <f t="shared" si="120"/>
        <v>72.61845846728288</v>
      </c>
      <c r="DK41" s="10"/>
      <c r="DL41" s="8">
        <v>1460900</v>
      </c>
      <c r="DM41" s="8">
        <v>4312820</v>
      </c>
      <c r="DN41" s="9">
        <f t="shared" si="121"/>
        <v>2.9521664727222943</v>
      </c>
      <c r="DO41" s="8">
        <v>3408459</v>
      </c>
      <c r="DP41" s="10">
        <f t="shared" si="122"/>
        <v>79.03086611544187</v>
      </c>
      <c r="DQ41" s="10"/>
      <c r="DR41" s="8">
        <v>16074</v>
      </c>
      <c r="DS41" s="8">
        <v>82981</v>
      </c>
      <c r="DT41" s="9">
        <f t="shared" si="123"/>
        <v>5.162436232425034</v>
      </c>
      <c r="DU41" s="8">
        <v>62553</v>
      </c>
      <c r="DV41" s="10">
        <f t="shared" si="124"/>
        <v>75.38231643388245</v>
      </c>
      <c r="DW41" s="10"/>
      <c r="DX41" s="18">
        <f t="shared" si="125"/>
        <v>540197646</v>
      </c>
      <c r="DY41" s="18">
        <f t="shared" si="125"/>
        <v>1727806205</v>
      </c>
      <c r="DZ41" s="9">
        <f t="shared" si="126"/>
        <v>3.198470444649068</v>
      </c>
      <c r="EA41" s="18">
        <f t="shared" si="127"/>
        <v>1225538844</v>
      </c>
      <c r="EB41" s="10">
        <f t="shared" si="128"/>
        <v>70.9303416351604</v>
      </c>
      <c r="EC41" s="10"/>
      <c r="ED41" s="8">
        <v>15697220</v>
      </c>
      <c r="EE41" s="8">
        <v>4007317</v>
      </c>
      <c r="EF41" s="9">
        <f t="shared" si="129"/>
        <v>0.25528832493906567</v>
      </c>
      <c r="EG41" s="8">
        <v>2834974</v>
      </c>
      <c r="EH41" s="10">
        <f t="shared" si="130"/>
        <v>70.7449398188364</v>
      </c>
      <c r="EI41" s="10"/>
      <c r="EJ41" s="8">
        <v>22251437</v>
      </c>
      <c r="EK41" s="8">
        <v>58854602</v>
      </c>
      <c r="EL41" s="9">
        <f t="shared" si="131"/>
        <v>2.644979827594955</v>
      </c>
      <c r="EM41" s="8">
        <v>33345949</v>
      </c>
      <c r="EN41" s="10">
        <f t="shared" si="132"/>
        <v>56.65818452055797</v>
      </c>
      <c r="EP41" s="7">
        <v>2013</v>
      </c>
      <c r="EQ41" s="10">
        <f t="shared" si="133"/>
        <v>31.877406711043296</v>
      </c>
      <c r="ER41" s="10">
        <f t="shared" si="133"/>
        <v>31.63583714707702</v>
      </c>
      <c r="ES41" s="10">
        <f t="shared" si="134"/>
        <v>30.857834007568563</v>
      </c>
      <c r="ET41" s="10"/>
      <c r="EU41" s="10">
        <f t="shared" si="135"/>
        <v>37.65555487949047</v>
      </c>
      <c r="EV41" s="10">
        <f t="shared" si="135"/>
        <v>40.019206161750894</v>
      </c>
      <c r="EW41" s="10">
        <f t="shared" si="136"/>
        <v>40.4020601487124</v>
      </c>
      <c r="EX41" s="10"/>
      <c r="EY41" s="10">
        <f t="shared" si="137"/>
        <v>0.8215643521924214</v>
      </c>
      <c r="EZ41" s="10">
        <f t="shared" si="137"/>
        <v>0.7964659096474915</v>
      </c>
      <c r="FA41" s="10">
        <f t="shared" si="138"/>
        <v>0.774282322621394</v>
      </c>
      <c r="FB41" s="10"/>
      <c r="FC41" s="10">
        <f>T43*100/CN41</f>
        <v>0</v>
      </c>
      <c r="FD41" s="10">
        <f>U43*100/CO41</f>
        <v>0</v>
      </c>
      <c r="FE41" s="10">
        <f t="shared" si="140"/>
        <v>0</v>
      </c>
      <c r="FF41" s="10"/>
      <c r="FG41" s="10">
        <f t="shared" si="141"/>
        <v>17.92053821072453</v>
      </c>
      <c r="FH41" s="10">
        <f t="shared" si="141"/>
        <v>16.595669644147392</v>
      </c>
      <c r="FI41" s="10">
        <f t="shared" si="142"/>
        <v>16.06153015754419</v>
      </c>
      <c r="FJ41" s="10"/>
      <c r="FK41" s="10">
        <f t="shared" si="143"/>
        <v>24.84366874228025</v>
      </c>
      <c r="FL41" s="10">
        <f t="shared" si="143"/>
        <v>24.585207894560455</v>
      </c>
      <c r="FM41" s="10">
        <f t="shared" si="144"/>
        <v>24.835400324637455</v>
      </c>
      <c r="FN41" s="10"/>
      <c r="FO41" s="10">
        <f t="shared" si="145"/>
        <v>55.82737070216512</v>
      </c>
      <c r="FP41" s="10">
        <f t="shared" si="145"/>
        <v>56.62260628423522</v>
      </c>
      <c r="FQ41" s="10">
        <f t="shared" si="146"/>
        <v>54.83716252429322</v>
      </c>
      <c r="FR41" s="10"/>
      <c r="FS41" s="10">
        <f t="shared" si="147"/>
        <v>1.222191799575604</v>
      </c>
      <c r="FT41" s="10">
        <f t="shared" si="147"/>
        <v>1.1194299785291295</v>
      </c>
      <c r="FU41" s="10">
        <f t="shared" si="148"/>
        <v>0.856164031898286</v>
      </c>
      <c r="FV41" s="10"/>
      <c r="FW41" s="10">
        <f t="shared" si="149"/>
        <v>1.200696777404504</v>
      </c>
      <c r="FX41" s="10">
        <f t="shared" si="149"/>
        <v>0.6037526662730023</v>
      </c>
      <c r="FY41" s="10">
        <f t="shared" si="150"/>
        <v>0.6410563841862101</v>
      </c>
      <c r="FZ41" s="10"/>
      <c r="GA41" s="10">
        <f t="shared" si="151"/>
        <v>18.612185696196093</v>
      </c>
      <c r="GB41" s="10">
        <f t="shared" si="151"/>
        <v>18.6965351823123</v>
      </c>
      <c r="GC41" s="10">
        <f t="shared" si="152"/>
        <v>18.450669279643005</v>
      </c>
      <c r="GD41" s="10"/>
      <c r="GE41" s="10">
        <f t="shared" si="153"/>
        <v>27.535576363203166</v>
      </c>
      <c r="GF41" s="10">
        <f t="shared" si="153"/>
        <v>26.739337067668966</v>
      </c>
      <c r="GG41" s="10">
        <f t="shared" si="154"/>
        <v>26.994109998892405</v>
      </c>
      <c r="GH41" s="10"/>
      <c r="GI41" s="10">
        <f t="shared" si="155"/>
        <v>28.981993387663007</v>
      </c>
      <c r="GJ41" s="10">
        <f t="shared" si="155"/>
        <v>28.623523781538783</v>
      </c>
      <c r="GK41" s="10">
        <f t="shared" si="156"/>
        <v>28.65060460567489</v>
      </c>
    </row>
    <row r="42" spans="1:193" ht="12">
      <c r="A42" s="7">
        <v>2014</v>
      </c>
      <c r="B42" s="8">
        <v>816589</v>
      </c>
      <c r="C42" s="8">
        <v>4135473</v>
      </c>
      <c r="D42" s="9">
        <f t="shared" si="86"/>
        <v>5.064326117545057</v>
      </c>
      <c r="E42" s="8">
        <v>2320845</v>
      </c>
      <c r="F42" s="10">
        <f t="shared" si="87"/>
        <v>56.120424435125074</v>
      </c>
      <c r="G42" s="10"/>
      <c r="H42" s="8">
        <v>3955683</v>
      </c>
      <c r="I42" s="8">
        <v>6131648</v>
      </c>
      <c r="J42" s="9">
        <f t="shared" si="88"/>
        <v>1.550085787966326</v>
      </c>
      <c r="K42" s="8">
        <v>4807907</v>
      </c>
      <c r="L42" s="10">
        <f t="shared" si="89"/>
        <v>78.41133411441753</v>
      </c>
      <c r="M42" s="10"/>
      <c r="N42" s="8">
        <v>21749</v>
      </c>
      <c r="O42" s="8">
        <v>5842</v>
      </c>
      <c r="P42" s="9">
        <f t="shared" si="90"/>
        <v>0.2686100510368293</v>
      </c>
      <c r="Q42" s="8">
        <v>3479</v>
      </c>
      <c r="R42" s="10">
        <f t="shared" si="91"/>
        <v>59.55152345087299</v>
      </c>
      <c r="S42" s="10"/>
      <c r="T42" s="21" t="s">
        <v>44</v>
      </c>
      <c r="U42" s="21" t="s">
        <v>44</v>
      </c>
      <c r="V42" s="9" t="e">
        <f t="shared" si="92"/>
        <v>#DIV/0!</v>
      </c>
      <c r="W42" s="21" t="s">
        <v>44</v>
      </c>
      <c r="X42" s="10" t="e">
        <f t="shared" si="93"/>
        <v>#DIV/0!</v>
      </c>
      <c r="Y42" s="10"/>
      <c r="Z42" s="8">
        <v>91302948</v>
      </c>
      <c r="AA42" s="8">
        <v>218851866</v>
      </c>
      <c r="AB42" s="9">
        <f t="shared" si="94"/>
        <v>2.396985757787361</v>
      </c>
      <c r="AC42" s="8">
        <v>149963084</v>
      </c>
      <c r="AD42" s="10">
        <f t="shared" si="95"/>
        <v>68.52264353094435</v>
      </c>
      <c r="AE42" s="10"/>
      <c r="AF42" s="8">
        <v>7367560</v>
      </c>
      <c r="AG42" s="8">
        <v>103006821</v>
      </c>
      <c r="AH42" s="9">
        <f t="shared" si="96"/>
        <v>13.981130930728762</v>
      </c>
      <c r="AI42" s="8">
        <v>77131750</v>
      </c>
      <c r="AJ42" s="10">
        <f t="shared" si="97"/>
        <v>74.88023535839437</v>
      </c>
      <c r="AK42" s="10"/>
      <c r="AL42" s="8">
        <v>3642333</v>
      </c>
      <c r="AM42" s="8">
        <v>6855288</v>
      </c>
      <c r="AN42" s="9">
        <f t="shared" si="98"/>
        <v>1.8821145677783993</v>
      </c>
      <c r="AO42" s="8">
        <v>4862418</v>
      </c>
      <c r="AP42" s="10"/>
      <c r="AQ42" s="10"/>
      <c r="AR42" s="8">
        <v>19571</v>
      </c>
      <c r="AS42" s="8">
        <v>53567</v>
      </c>
      <c r="AT42" s="9">
        <f t="shared" si="99"/>
        <v>2.737059935619028</v>
      </c>
      <c r="AU42" s="8">
        <v>33095</v>
      </c>
      <c r="AV42" s="10">
        <f t="shared" si="100"/>
        <v>61.78244068176303</v>
      </c>
      <c r="AW42" s="10"/>
      <c r="AX42" s="8">
        <v>47</v>
      </c>
      <c r="AY42" s="8">
        <v>210</v>
      </c>
      <c r="AZ42" s="9">
        <f t="shared" si="101"/>
        <v>4.468085106382978</v>
      </c>
      <c r="BA42" s="8">
        <v>164</v>
      </c>
      <c r="BB42" s="10">
        <f t="shared" si="102"/>
        <v>78.0952380952381</v>
      </c>
      <c r="BC42" s="10"/>
      <c r="BD42" s="18">
        <f t="shared" si="103"/>
        <v>102332459</v>
      </c>
      <c r="BE42" s="18">
        <f t="shared" si="103"/>
        <v>328767752</v>
      </c>
      <c r="BF42" s="9">
        <f t="shared" si="104"/>
        <v>3.2127416385059213</v>
      </c>
      <c r="BG42" s="18">
        <f t="shared" si="105"/>
        <v>231990511</v>
      </c>
      <c r="BH42" s="10">
        <f t="shared" si="106"/>
        <v>70.56364548795528</v>
      </c>
      <c r="BI42" s="10"/>
      <c r="BJ42" s="8">
        <v>4105792</v>
      </c>
      <c r="BK42" s="8">
        <v>1001032</v>
      </c>
      <c r="BL42" s="9">
        <f t="shared" si="107"/>
        <v>0.24380972051190122</v>
      </c>
      <c r="BM42" s="8">
        <v>722901</v>
      </c>
      <c r="BN42" s="10">
        <f t="shared" si="108"/>
        <v>72.21557352811898</v>
      </c>
      <c r="BO42" s="10"/>
      <c r="BP42" s="8">
        <v>6832713</v>
      </c>
      <c r="BQ42" s="8">
        <v>17757281</v>
      </c>
      <c r="BR42" s="9">
        <f t="shared" si="109"/>
        <v>2.5988624138025407</v>
      </c>
      <c r="BS42" s="8">
        <v>9966568</v>
      </c>
      <c r="BT42" s="10">
        <f t="shared" si="110"/>
        <v>56.1266558771019</v>
      </c>
      <c r="BU42" s="10"/>
      <c r="BV42" s="8">
        <v>2589777</v>
      </c>
      <c r="BW42" s="8">
        <v>12581903</v>
      </c>
      <c r="BX42" s="9">
        <f>BW42*100/BV42</f>
        <v>485.8295907331017</v>
      </c>
      <c r="BY42" s="8">
        <v>7094269</v>
      </c>
      <c r="BZ42" s="10">
        <f t="shared" si="111"/>
        <v>56.38470587477904</v>
      </c>
      <c r="CA42" s="10"/>
      <c r="CB42" s="8">
        <v>10930709</v>
      </c>
      <c r="CC42" s="8">
        <v>16694958</v>
      </c>
      <c r="CD42" s="9">
        <f t="shared" si="157"/>
        <v>152.7344475093061</v>
      </c>
      <c r="CE42" s="8">
        <v>13278227</v>
      </c>
      <c r="CF42" s="10">
        <f t="shared" si="112"/>
        <v>79.5343540247301</v>
      </c>
      <c r="CG42" s="10"/>
      <c r="CH42" s="8">
        <v>2650138</v>
      </c>
      <c r="CI42" s="8">
        <v>471685</v>
      </c>
      <c r="CJ42" s="9">
        <f t="shared" si="158"/>
        <v>17.798507096611573</v>
      </c>
      <c r="CK42" s="8">
        <v>266373</v>
      </c>
      <c r="CL42" s="10">
        <f t="shared" si="113"/>
        <v>56.47264593955712</v>
      </c>
      <c r="CM42" s="10"/>
      <c r="CN42" s="21" t="s">
        <v>44</v>
      </c>
      <c r="CO42" s="21" t="s">
        <v>44</v>
      </c>
      <c r="CP42" s="9" t="e">
        <f t="shared" si="159"/>
        <v>#DIV/0!</v>
      </c>
      <c r="CQ42" s="8"/>
      <c r="CR42" s="10" t="e">
        <f t="shared" si="114"/>
        <v>#DIV/0!</v>
      </c>
      <c r="CS42" s="10"/>
      <c r="CT42" s="8">
        <v>508864639</v>
      </c>
      <c r="CU42" s="8">
        <v>1309808303</v>
      </c>
      <c r="CV42" s="9">
        <f t="shared" si="115"/>
        <v>2.5739817676739767</v>
      </c>
      <c r="CW42" s="8">
        <v>919544892</v>
      </c>
      <c r="CX42" s="10">
        <f t="shared" si="116"/>
        <v>70.2045398470802</v>
      </c>
      <c r="CY42" s="10"/>
      <c r="CZ42" s="8">
        <v>29894496</v>
      </c>
      <c r="DA42" s="8">
        <v>416981584</v>
      </c>
      <c r="DB42" s="9">
        <f t="shared" si="117"/>
        <v>13.94844000715048</v>
      </c>
      <c r="DC42" s="8">
        <v>309889343</v>
      </c>
      <c r="DD42" s="10">
        <f t="shared" si="118"/>
        <v>74.31727320600326</v>
      </c>
      <c r="DE42" s="10"/>
      <c r="DF42" s="8">
        <v>5177608</v>
      </c>
      <c r="DG42" s="8">
        <v>9821214</v>
      </c>
      <c r="DH42" s="9">
        <f t="shared" si="119"/>
        <v>1.8968631846984167</v>
      </c>
      <c r="DI42" s="8">
        <v>7143675</v>
      </c>
      <c r="DJ42" s="10">
        <f t="shared" si="120"/>
        <v>72.73718910920789</v>
      </c>
      <c r="DK42" s="10"/>
      <c r="DL42" s="8">
        <v>1472268</v>
      </c>
      <c r="DM42" s="8">
        <v>4444940</v>
      </c>
      <c r="DN42" s="9">
        <f t="shared" si="121"/>
        <v>3.0191106510499446</v>
      </c>
      <c r="DO42" s="8">
        <v>3480707</v>
      </c>
      <c r="DP42" s="10">
        <f t="shared" si="122"/>
        <v>78.30717624984814</v>
      </c>
      <c r="DQ42" s="10"/>
      <c r="DR42" s="8">
        <v>17707</v>
      </c>
      <c r="DS42" s="8">
        <v>91656</v>
      </c>
      <c r="DT42" s="9">
        <f t="shared" si="123"/>
        <v>5.176257977071215</v>
      </c>
      <c r="DU42" s="8">
        <v>69453</v>
      </c>
      <c r="DV42" s="10">
        <f t="shared" si="124"/>
        <v>75.77572663000785</v>
      </c>
      <c r="DW42" s="10"/>
      <c r="DX42" s="18">
        <f t="shared" si="125"/>
        <v>545426718</v>
      </c>
      <c r="DY42" s="18">
        <f t="shared" si="125"/>
        <v>1741147697</v>
      </c>
      <c r="DZ42" s="9">
        <f t="shared" si="126"/>
        <v>3.1922669710507288</v>
      </c>
      <c r="EA42" s="18">
        <f t="shared" si="127"/>
        <v>1240128070</v>
      </c>
      <c r="EB42" s="10">
        <f t="shared" si="128"/>
        <v>71.22474860327716</v>
      </c>
      <c r="EC42" s="10"/>
      <c r="ED42" s="8">
        <v>15235671</v>
      </c>
      <c r="EE42" s="8">
        <v>3779519</v>
      </c>
      <c r="EF42" s="9">
        <f t="shared" si="129"/>
        <v>0.24807040004998795</v>
      </c>
      <c r="EG42" s="8">
        <v>2659282</v>
      </c>
      <c r="EH42" s="10">
        <f t="shared" si="130"/>
        <v>70.36032892016154</v>
      </c>
      <c r="EI42" s="10"/>
      <c r="EJ42" s="8">
        <v>22690927</v>
      </c>
      <c r="EK42" s="8">
        <v>59599273</v>
      </c>
      <c r="EL42" s="9">
        <f t="shared" si="131"/>
        <v>2.6265684517869192</v>
      </c>
      <c r="EM42" s="8">
        <v>33830656</v>
      </c>
      <c r="EN42" s="10">
        <f t="shared" si="132"/>
        <v>56.76353803845896</v>
      </c>
      <c r="EP42" s="7">
        <v>2014</v>
      </c>
      <c r="EQ42" s="10">
        <f t="shared" si="133"/>
        <v>31.53124767113153</v>
      </c>
      <c r="ER42" s="10">
        <f t="shared" si="133"/>
        <v>32.86842220926358</v>
      </c>
      <c r="ES42" s="10">
        <f t="shared" si="134"/>
        <v>32.71436422836518</v>
      </c>
      <c r="ET42" s="10"/>
      <c r="EU42" s="10">
        <f t="shared" si="135"/>
        <v>36.188713833658916</v>
      </c>
      <c r="EV42" s="10">
        <f t="shared" si="135"/>
        <v>36.727543729070774</v>
      </c>
      <c r="EW42" s="10">
        <f t="shared" si="136"/>
        <v>36.20895319834493</v>
      </c>
      <c r="EX42" s="10"/>
      <c r="EY42" s="10">
        <f t="shared" si="137"/>
        <v>0.8206742441337017</v>
      </c>
      <c r="EZ42" s="10">
        <f t="shared" si="137"/>
        <v>1.238538431368392</v>
      </c>
      <c r="FA42" s="10">
        <f t="shared" si="138"/>
        <v>1.3060633022115604</v>
      </c>
      <c r="FB42" s="10"/>
      <c r="FC42" s="10" t="e">
        <f t="shared" si="139"/>
        <v>#DIV/0!</v>
      </c>
      <c r="FD42" s="10" t="e">
        <f t="shared" si="139"/>
        <v>#DIV/0!</v>
      </c>
      <c r="FE42" s="10" t="e">
        <f t="shared" si="140"/>
        <v>#DIV/0!</v>
      </c>
      <c r="FF42" s="10"/>
      <c r="FG42" s="10">
        <f t="shared" si="141"/>
        <v>17.942482342539034</v>
      </c>
      <c r="FH42" s="10">
        <f t="shared" si="141"/>
        <v>16.708694356169463</v>
      </c>
      <c r="FI42" s="10">
        <f t="shared" si="142"/>
        <v>16.30840270058289</v>
      </c>
      <c r="FJ42" s="10"/>
      <c r="FK42" s="10">
        <f t="shared" si="143"/>
        <v>24.645205592360547</v>
      </c>
      <c r="FL42" s="10">
        <f t="shared" si="143"/>
        <v>24.702966498395767</v>
      </c>
      <c r="FM42" s="10">
        <f t="shared" si="144"/>
        <v>24.890094397341052</v>
      </c>
      <c r="FN42" s="10"/>
      <c r="FO42" s="10">
        <f t="shared" si="145"/>
        <v>70.34779380748793</v>
      </c>
      <c r="FP42" s="10">
        <f t="shared" si="145"/>
        <v>69.80082095757204</v>
      </c>
      <c r="FQ42" s="10">
        <f t="shared" si="146"/>
        <v>68.06605843630905</v>
      </c>
      <c r="FR42" s="10"/>
      <c r="FS42" s="10">
        <f t="shared" si="147"/>
        <v>1.3293096093917685</v>
      </c>
      <c r="FT42" s="10">
        <f t="shared" si="147"/>
        <v>1.205123128771142</v>
      </c>
      <c r="FU42" s="10">
        <f t="shared" si="148"/>
        <v>0.9508125791685424</v>
      </c>
      <c r="FV42" s="10"/>
      <c r="FW42" s="10">
        <f t="shared" si="149"/>
        <v>0.2654317501553058</v>
      </c>
      <c r="FX42" s="10">
        <f t="shared" si="149"/>
        <v>0.22911757004451427</v>
      </c>
      <c r="FY42" s="10">
        <f t="shared" si="150"/>
        <v>0.2361309086720516</v>
      </c>
      <c r="FZ42" s="10"/>
      <c r="GA42" s="10">
        <f t="shared" si="151"/>
        <v>18.76190799292674</v>
      </c>
      <c r="GB42" s="10">
        <f t="shared" si="151"/>
        <v>18.882243738797538</v>
      </c>
      <c r="GC42" s="10">
        <f t="shared" si="152"/>
        <v>18.706980078275304</v>
      </c>
      <c r="GD42" s="10"/>
      <c r="GE42" s="10">
        <f t="shared" si="153"/>
        <v>26.94854726122663</v>
      </c>
      <c r="GF42" s="10">
        <f t="shared" si="153"/>
        <v>26.485698312404303</v>
      </c>
      <c r="GG42" s="10">
        <f t="shared" si="154"/>
        <v>27.18406697747738</v>
      </c>
      <c r="GH42" s="10"/>
      <c r="GI42" s="10">
        <f t="shared" si="155"/>
        <v>30.11209282018315</v>
      </c>
      <c r="GJ42" s="10">
        <f t="shared" si="155"/>
        <v>29.794459069995703</v>
      </c>
      <c r="GK42" s="10">
        <f t="shared" si="156"/>
        <v>29.46016772479966</v>
      </c>
    </row>
    <row r="43" spans="1:193" ht="12">
      <c r="A43" s="7">
        <v>2015</v>
      </c>
      <c r="B43" s="8">
        <v>684728</v>
      </c>
      <c r="C43" s="8">
        <v>3191048</v>
      </c>
      <c r="D43" s="9">
        <f t="shared" si="86"/>
        <v>4.660314752719328</v>
      </c>
      <c r="E43" s="8">
        <v>1800884</v>
      </c>
      <c r="F43" s="10">
        <f t="shared" si="87"/>
        <v>56.43550332053921</v>
      </c>
      <c r="G43" s="10"/>
      <c r="H43" s="8">
        <v>3892640</v>
      </c>
      <c r="I43" s="8">
        <v>6688561</v>
      </c>
      <c r="J43" s="9">
        <f t="shared" si="88"/>
        <v>1.7182583028484524</v>
      </c>
      <c r="K43" s="8">
        <v>5165861</v>
      </c>
      <c r="L43" s="10">
        <f t="shared" si="89"/>
        <v>77.23426608503682</v>
      </c>
      <c r="M43" s="10"/>
      <c r="N43" s="8">
        <v>17315</v>
      </c>
      <c r="O43" s="8">
        <v>5596</v>
      </c>
      <c r="P43" s="9">
        <f t="shared" si="90"/>
        <v>0.3231879872942535</v>
      </c>
      <c r="Q43" s="8">
        <v>3561</v>
      </c>
      <c r="R43" s="10">
        <f t="shared" si="91"/>
        <v>63.634739099356686</v>
      </c>
      <c r="S43" s="10"/>
      <c r="T43" s="21" t="s">
        <v>44</v>
      </c>
      <c r="U43" s="21" t="s">
        <v>44</v>
      </c>
      <c r="V43" s="9" t="e">
        <f>#REF!/#REF!</f>
        <v>#REF!</v>
      </c>
      <c r="W43" s="21" t="s">
        <v>44</v>
      </c>
      <c r="X43" s="10" t="e">
        <f>W43*100/#REF!</f>
        <v>#REF!</v>
      </c>
      <c r="Y43" s="10"/>
      <c r="Z43" s="8">
        <v>94173231</v>
      </c>
      <c r="AA43" s="8">
        <v>223815705</v>
      </c>
      <c r="AB43" s="9">
        <f t="shared" si="94"/>
        <v>2.376638272079674</v>
      </c>
      <c r="AC43" s="8">
        <v>152539982</v>
      </c>
      <c r="AD43" s="10">
        <f t="shared" si="95"/>
        <v>68.1542798795107</v>
      </c>
      <c r="AE43" s="10"/>
      <c r="AF43" s="8">
        <v>7880820</v>
      </c>
      <c r="AG43" s="8">
        <v>109229154</v>
      </c>
      <c r="AH43" s="9">
        <f t="shared" si="96"/>
        <v>13.860125469177065</v>
      </c>
      <c r="AI43" s="8">
        <v>82147514</v>
      </c>
      <c r="AJ43" s="10">
        <f t="shared" si="97"/>
        <v>75.20658266748089</v>
      </c>
      <c r="AK43" s="10"/>
      <c r="AL43" s="8">
        <v>3468604</v>
      </c>
      <c r="AM43" s="8">
        <v>6423372</v>
      </c>
      <c r="AN43" s="9">
        <f t="shared" si="98"/>
        <v>1.851860863909515</v>
      </c>
      <c r="AO43" s="8">
        <v>4491476</v>
      </c>
      <c r="AP43" s="10">
        <f>AO43*100/AM43</f>
        <v>69.92395894243708</v>
      </c>
      <c r="AQ43" s="10"/>
      <c r="AR43" s="8">
        <v>14225</v>
      </c>
      <c r="AS43" s="8">
        <v>37188</v>
      </c>
      <c r="AT43" s="9">
        <f t="shared" si="99"/>
        <v>2.6142706502636206</v>
      </c>
      <c r="AU43" s="8">
        <v>22031</v>
      </c>
      <c r="AV43" s="10">
        <f t="shared" si="100"/>
        <v>59.24222867591696</v>
      </c>
      <c r="AW43" s="10"/>
      <c r="AX43" s="8">
        <v>0</v>
      </c>
      <c r="AY43" s="8">
        <v>0</v>
      </c>
      <c r="AZ43" s="9" t="e">
        <f t="shared" si="101"/>
        <v>#DIV/0!</v>
      </c>
      <c r="BA43" s="8">
        <v>0</v>
      </c>
      <c r="BB43" s="10" t="e">
        <f t="shared" si="102"/>
        <v>#DIV/0!</v>
      </c>
      <c r="BC43" s="10"/>
      <c r="BD43" s="18">
        <f t="shared" si="103"/>
        <v>105536880</v>
      </c>
      <c r="BE43" s="18">
        <f t="shared" si="103"/>
        <v>339505419</v>
      </c>
      <c r="BF43" s="9">
        <f t="shared" si="104"/>
        <v>3.216936288053996</v>
      </c>
      <c r="BG43" s="18">
        <f t="shared" si="105"/>
        <v>239201003</v>
      </c>
      <c r="BH43" s="10">
        <f t="shared" si="106"/>
        <v>70.45572459625453</v>
      </c>
      <c r="BI43" s="10"/>
      <c r="BJ43" s="8">
        <v>3982577</v>
      </c>
      <c r="BK43" s="8">
        <v>967936</v>
      </c>
      <c r="BL43" s="9">
        <f t="shared" si="107"/>
        <v>0.2430426329484653</v>
      </c>
      <c r="BM43" s="8">
        <v>692599</v>
      </c>
      <c r="BN43" s="10">
        <f t="shared" si="108"/>
        <v>71.55421432822004</v>
      </c>
      <c r="BO43" s="10"/>
      <c r="BP43" s="8">
        <v>6293934</v>
      </c>
      <c r="BQ43" s="8">
        <v>16916199</v>
      </c>
      <c r="BR43" s="9">
        <f t="shared" si="109"/>
        <v>2.6876988223899394</v>
      </c>
      <c r="BS43" s="8">
        <v>9681017</v>
      </c>
      <c r="BT43" s="10">
        <f t="shared" si="110"/>
        <v>57.229268820968585</v>
      </c>
      <c r="BU43" s="10"/>
      <c r="BV43" s="8">
        <v>2859425</v>
      </c>
      <c r="BW43" s="8">
        <v>13945248</v>
      </c>
      <c r="BX43" s="9">
        <f>BW43*100/BV43</f>
        <v>487.69413431021974</v>
      </c>
      <c r="BY43" s="8">
        <v>7882774</v>
      </c>
      <c r="BZ43" s="10">
        <f t="shared" si="111"/>
        <v>56.52659601320823</v>
      </c>
      <c r="CA43" s="10"/>
      <c r="CB43" s="8">
        <v>11304278</v>
      </c>
      <c r="CC43" s="8">
        <v>18535683</v>
      </c>
      <c r="CD43" s="9">
        <f t="shared" si="157"/>
        <v>163.9705162948045</v>
      </c>
      <c r="CE43" s="8">
        <v>14909021</v>
      </c>
      <c r="CF43" s="10">
        <f t="shared" si="112"/>
        <v>80.4341604245174</v>
      </c>
      <c r="CG43" s="10"/>
      <c r="CH43" s="8">
        <v>2923882</v>
      </c>
      <c r="CI43" s="8">
        <v>612798</v>
      </c>
      <c r="CJ43" s="9">
        <f t="shared" si="158"/>
        <v>20.95836972901095</v>
      </c>
      <c r="CK43" s="8">
        <v>354402</v>
      </c>
      <c r="CL43" s="10">
        <f t="shared" si="113"/>
        <v>57.83341329442981</v>
      </c>
      <c r="CM43" s="10"/>
      <c r="CN43" s="21" t="s">
        <v>44</v>
      </c>
      <c r="CO43" s="21" t="s">
        <v>44</v>
      </c>
      <c r="CP43" s="9" t="e">
        <f t="shared" si="159"/>
        <v>#DIV/0!</v>
      </c>
      <c r="CQ43" s="8"/>
      <c r="CR43" s="10" t="e">
        <f t="shared" si="114"/>
        <v>#DIV/0!</v>
      </c>
      <c r="CS43" s="10"/>
      <c r="CT43" s="8">
        <v>533816500</v>
      </c>
      <c r="CU43" s="8">
        <v>1383669971</v>
      </c>
      <c r="CV43" s="9">
        <f t="shared" si="115"/>
        <v>2.5920329757510308</v>
      </c>
      <c r="CW43" s="8">
        <v>969179423</v>
      </c>
      <c r="CX43" s="10">
        <f t="shared" si="116"/>
        <v>70.04411769517256</v>
      </c>
      <c r="CY43" s="10"/>
      <c r="CZ43" s="8">
        <v>30291568</v>
      </c>
      <c r="DA43" s="8">
        <v>420628961</v>
      </c>
      <c r="DB43" s="9">
        <f t="shared" si="117"/>
        <v>13.886008178909721</v>
      </c>
      <c r="DC43" s="8">
        <v>313038188</v>
      </c>
      <c r="DD43" s="10">
        <f t="shared" si="118"/>
        <v>74.42145382852038</v>
      </c>
      <c r="DE43" s="10"/>
      <c r="DF43" s="8">
        <v>4945634</v>
      </c>
      <c r="DG43" s="8">
        <v>9207433</v>
      </c>
      <c r="DH43" s="9">
        <f t="shared" si="119"/>
        <v>1.8617295578281774</v>
      </c>
      <c r="DI43" s="8">
        <v>6592270</v>
      </c>
      <c r="DJ43" s="10">
        <f t="shared" si="120"/>
        <v>71.5972627767153</v>
      </c>
      <c r="DK43" s="10"/>
      <c r="DL43" s="8">
        <v>1458008</v>
      </c>
      <c r="DM43" s="8">
        <v>4396426</v>
      </c>
      <c r="DN43" s="9">
        <f t="shared" si="121"/>
        <v>3.0153647990957526</v>
      </c>
      <c r="DO43" s="8">
        <v>3457052</v>
      </c>
      <c r="DP43" s="10">
        <f t="shared" si="122"/>
        <v>78.63323526882972</v>
      </c>
      <c r="DQ43" s="10"/>
      <c r="DR43" s="8">
        <v>17295</v>
      </c>
      <c r="DS43" s="8">
        <v>88250</v>
      </c>
      <c r="DT43" s="9">
        <f t="shared" si="123"/>
        <v>5.102630818155537</v>
      </c>
      <c r="DU43" s="8">
        <v>67105</v>
      </c>
      <c r="DV43" s="10">
        <f t="shared" si="124"/>
        <v>76.03966005665723</v>
      </c>
      <c r="DW43" s="10"/>
      <c r="DX43" s="18">
        <f t="shared" si="125"/>
        <v>570529005</v>
      </c>
      <c r="DY43" s="18">
        <f t="shared" si="125"/>
        <v>1817991041</v>
      </c>
      <c r="DZ43" s="9">
        <f t="shared" si="126"/>
        <v>3.186500642504582</v>
      </c>
      <c r="EA43" s="18">
        <f t="shared" si="127"/>
        <v>1292334038</v>
      </c>
      <c r="EB43" s="10">
        <f t="shared" si="128"/>
        <v>71.08583094497219</v>
      </c>
      <c r="EC43" s="10"/>
      <c r="ED43" s="8">
        <v>13653563</v>
      </c>
      <c r="EE43" s="8">
        <v>3391243</v>
      </c>
      <c r="EF43" s="9">
        <f t="shared" si="129"/>
        <v>0.2483778776279862</v>
      </c>
      <c r="EG43" s="8">
        <v>2394044</v>
      </c>
      <c r="EH43" s="10">
        <f t="shared" si="130"/>
        <v>70.59488217152236</v>
      </c>
      <c r="EI43" s="10"/>
      <c r="EJ43" s="8">
        <v>21290526</v>
      </c>
      <c r="EK43" s="8">
        <v>56451458</v>
      </c>
      <c r="EL43" s="9">
        <f t="shared" si="131"/>
        <v>2.651482542047106</v>
      </c>
      <c r="EM43" s="8">
        <v>32261363</v>
      </c>
      <c r="EN43" s="10">
        <f t="shared" si="132"/>
        <v>57.148856987892145</v>
      </c>
      <c r="EP43" s="7">
        <v>2015</v>
      </c>
      <c r="EQ43" s="10">
        <f t="shared" si="133"/>
        <v>23.946352850660535</v>
      </c>
      <c r="ER43" s="10">
        <f t="shared" si="133"/>
        <v>22.88269093529208</v>
      </c>
      <c r="ES43" s="10">
        <f t="shared" si="134"/>
        <v>22.845815445171965</v>
      </c>
      <c r="ET43" s="10"/>
      <c r="EU43" s="10">
        <f t="shared" si="135"/>
        <v>34.4351050106871</v>
      </c>
      <c r="EV43" s="10">
        <f t="shared" si="135"/>
        <v>36.08478306410398</v>
      </c>
      <c r="EW43" s="10">
        <f t="shared" si="136"/>
        <v>34.64923015401212</v>
      </c>
      <c r="EX43" s="10"/>
      <c r="EY43" s="10">
        <f t="shared" si="137"/>
        <v>0.5921921609695603</v>
      </c>
      <c r="EZ43" s="10">
        <f t="shared" si="137"/>
        <v>0.91318835896984</v>
      </c>
      <c r="FA43" s="10">
        <f t="shared" si="138"/>
        <v>1.0047911693500602</v>
      </c>
      <c r="FB43" s="10"/>
      <c r="FC43" s="10" t="e">
        <f>#REF!*100/CN43</f>
        <v>#REF!</v>
      </c>
      <c r="FD43" s="10" t="e">
        <f>#REF!*100/CO43</f>
        <v>#REF!</v>
      </c>
      <c r="FE43" s="10" t="e">
        <f t="shared" si="140"/>
        <v>#DIV/0!</v>
      </c>
      <c r="FF43" s="10"/>
      <c r="FG43" s="10">
        <f t="shared" si="141"/>
        <v>17.641498717255836</v>
      </c>
      <c r="FH43" s="10">
        <f t="shared" si="141"/>
        <v>16.17551220239642</v>
      </c>
      <c r="FI43" s="10">
        <f t="shared" si="142"/>
        <v>15.73908590917329</v>
      </c>
      <c r="FJ43" s="10"/>
      <c r="FK43" s="10">
        <f t="shared" si="143"/>
        <v>26.01654691496987</v>
      </c>
      <c r="FL43" s="10">
        <f t="shared" si="143"/>
        <v>25.9680535882074</v>
      </c>
      <c r="FM43" s="10">
        <f t="shared" si="144"/>
        <v>26.242010447619894</v>
      </c>
      <c r="FN43" s="10"/>
      <c r="FO43" s="10">
        <f t="shared" si="145"/>
        <v>70.1346682750887</v>
      </c>
      <c r="FP43" s="10">
        <f t="shared" si="145"/>
        <v>69.76289699854455</v>
      </c>
      <c r="FQ43" s="10">
        <f t="shared" si="146"/>
        <v>68.13246423462631</v>
      </c>
      <c r="FR43" s="10"/>
      <c r="FS43" s="10">
        <f t="shared" si="147"/>
        <v>0.9756462241633791</v>
      </c>
      <c r="FT43" s="10">
        <f t="shared" si="147"/>
        <v>0.8458688944156003</v>
      </c>
      <c r="FU43" s="10">
        <f t="shared" si="148"/>
        <v>0.637277078852155</v>
      </c>
      <c r="FV43" s="10"/>
      <c r="FW43" s="10">
        <f t="shared" si="149"/>
        <v>0</v>
      </c>
      <c r="FX43" s="10">
        <f t="shared" si="149"/>
        <v>0</v>
      </c>
      <c r="FY43" s="10">
        <f t="shared" si="150"/>
        <v>0</v>
      </c>
      <c r="FZ43" s="10"/>
      <c r="GA43" s="10">
        <f t="shared" si="151"/>
        <v>18.498074431816136</v>
      </c>
      <c r="GB43" s="10">
        <f t="shared" si="151"/>
        <v>18.67475753968801</v>
      </c>
      <c r="GC43" s="10">
        <f t="shared" si="152"/>
        <v>18.50922408344088</v>
      </c>
      <c r="GD43" s="10"/>
      <c r="GE43" s="10">
        <f t="shared" si="153"/>
        <v>29.168774480331617</v>
      </c>
      <c r="GF43" s="10">
        <f t="shared" si="153"/>
        <v>28.542218885523685</v>
      </c>
      <c r="GG43" s="10">
        <f t="shared" si="154"/>
        <v>28.93008649799252</v>
      </c>
      <c r="GH43" s="10"/>
      <c r="GI43" s="10">
        <f t="shared" si="155"/>
        <v>29.562134819966403</v>
      </c>
      <c r="GJ43" s="10">
        <f t="shared" si="155"/>
        <v>29.96592045505716</v>
      </c>
      <c r="GK43" s="10">
        <f t="shared" si="156"/>
        <v>30.008084283357775</v>
      </c>
    </row>
    <row r="44" spans="1:193" ht="12">
      <c r="A44" s="7">
        <v>2016</v>
      </c>
      <c r="B44" s="8"/>
      <c r="C44" s="8"/>
      <c r="D44" s="9" t="e">
        <f t="shared" si="86"/>
        <v>#DIV/0!</v>
      </c>
      <c r="E44" s="8"/>
      <c r="F44" s="10" t="e">
        <f t="shared" si="87"/>
        <v>#DIV/0!</v>
      </c>
      <c r="G44" s="10"/>
      <c r="H44" s="8"/>
      <c r="I44" s="8"/>
      <c r="J44" s="9" t="e">
        <f t="shared" si="88"/>
        <v>#DIV/0!</v>
      </c>
      <c r="K44" s="8"/>
      <c r="L44" s="10" t="e">
        <f t="shared" si="89"/>
        <v>#DIV/0!</v>
      </c>
      <c r="M44" s="10"/>
      <c r="N44" s="8"/>
      <c r="O44" s="8"/>
      <c r="P44" s="9" t="e">
        <f t="shared" si="90"/>
        <v>#DIV/0!</v>
      </c>
      <c r="Q44" s="8"/>
      <c r="R44" s="10" t="e">
        <f t="shared" si="91"/>
        <v>#DIV/0!</v>
      </c>
      <c r="S44" s="10"/>
      <c r="T44" s="8"/>
      <c r="U44" s="8"/>
      <c r="V44" s="9" t="e">
        <f t="shared" si="92"/>
        <v>#DIV/0!</v>
      </c>
      <c r="W44" s="8"/>
      <c r="X44" s="10" t="e">
        <f t="shared" si="93"/>
        <v>#DIV/0!</v>
      </c>
      <c r="Y44" s="10"/>
      <c r="Z44" s="8"/>
      <c r="AA44" s="8"/>
      <c r="AB44" s="9" t="e">
        <f t="shared" si="94"/>
        <v>#DIV/0!</v>
      </c>
      <c r="AC44" s="8"/>
      <c r="AD44" s="10" t="e">
        <f t="shared" si="95"/>
        <v>#DIV/0!</v>
      </c>
      <c r="AE44" s="10"/>
      <c r="AF44" s="8"/>
      <c r="AG44" s="8"/>
      <c r="AH44" s="9" t="e">
        <f t="shared" si="96"/>
        <v>#DIV/0!</v>
      </c>
      <c r="AI44" s="8"/>
      <c r="AJ44" s="10" t="e">
        <f t="shared" si="97"/>
        <v>#DIV/0!</v>
      </c>
      <c r="AK44" s="10"/>
      <c r="AL44" s="8"/>
      <c r="AM44" s="8"/>
      <c r="AN44" s="9" t="e">
        <f t="shared" si="98"/>
        <v>#DIV/0!</v>
      </c>
      <c r="AO44" s="8"/>
      <c r="AP44" s="10" t="e">
        <f>AO44*100/AM44</f>
        <v>#DIV/0!</v>
      </c>
      <c r="AQ44" s="10"/>
      <c r="AR44" s="8"/>
      <c r="AS44" s="8"/>
      <c r="AT44" s="9" t="e">
        <f t="shared" si="99"/>
        <v>#DIV/0!</v>
      </c>
      <c r="AU44" s="8"/>
      <c r="AV44" s="10" t="e">
        <f t="shared" si="100"/>
        <v>#DIV/0!</v>
      </c>
      <c r="AW44" s="10"/>
      <c r="AX44" s="8"/>
      <c r="AY44" s="8"/>
      <c r="AZ44" s="9" t="e">
        <f t="shared" si="101"/>
        <v>#DIV/0!</v>
      </c>
      <c r="BA44" s="8"/>
      <c r="BB44" s="10" t="e">
        <f t="shared" si="102"/>
        <v>#DIV/0!</v>
      </c>
      <c r="BC44" s="10"/>
      <c r="BD44" s="18">
        <f>Z44+AF44+AL44+AR44+AX44</f>
        <v>0</v>
      </c>
      <c r="BE44" s="18">
        <f>AA44+AG44+AM44+AS44+AY44</f>
        <v>0</v>
      </c>
      <c r="BF44" s="9" t="e">
        <f t="shared" si="104"/>
        <v>#DIV/0!</v>
      </c>
      <c r="BG44" s="18">
        <f t="shared" si="105"/>
        <v>0</v>
      </c>
      <c r="BH44" s="10" t="e">
        <f t="shared" si="106"/>
        <v>#DIV/0!</v>
      </c>
      <c r="BI44" s="10"/>
      <c r="BJ44" s="8"/>
      <c r="BK44" s="8"/>
      <c r="BL44" s="9" t="e">
        <f t="shared" si="107"/>
        <v>#DIV/0!</v>
      </c>
      <c r="BM44" s="8"/>
      <c r="BN44" s="10" t="e">
        <f t="shared" si="108"/>
        <v>#DIV/0!</v>
      </c>
      <c r="BO44" s="10"/>
      <c r="BP44" s="8"/>
      <c r="BQ44" s="8"/>
      <c r="BR44" s="9" t="e">
        <f t="shared" si="109"/>
        <v>#DIV/0!</v>
      </c>
      <c r="BS44" s="8"/>
      <c r="BT44" s="10" t="e">
        <f t="shared" si="110"/>
        <v>#DIV/0!</v>
      </c>
      <c r="BU44" s="10"/>
      <c r="BV44" s="8"/>
      <c r="BW44" s="8"/>
      <c r="BX44" s="9" t="e">
        <f>BW44*100/BV44</f>
        <v>#DIV/0!</v>
      </c>
      <c r="BY44" s="8"/>
      <c r="BZ44" s="10" t="e">
        <f t="shared" si="111"/>
        <v>#DIV/0!</v>
      </c>
      <c r="CA44" s="10"/>
      <c r="CB44" s="8"/>
      <c r="CC44" s="8"/>
      <c r="CD44" s="9" t="e">
        <f t="shared" si="157"/>
        <v>#DIV/0!</v>
      </c>
      <c r="CE44" s="8"/>
      <c r="CF44" s="10" t="e">
        <f t="shared" si="112"/>
        <v>#DIV/0!</v>
      </c>
      <c r="CG44" s="10"/>
      <c r="CH44" s="8"/>
      <c r="CI44" s="8"/>
      <c r="CJ44" s="9" t="e">
        <f t="shared" si="158"/>
        <v>#DIV/0!</v>
      </c>
      <c r="CK44" s="8"/>
      <c r="CL44" s="10" t="e">
        <f t="shared" si="113"/>
        <v>#DIV/0!</v>
      </c>
      <c r="CM44" s="10"/>
      <c r="CN44" s="8"/>
      <c r="CO44" s="8"/>
      <c r="CP44" s="9" t="e">
        <f t="shared" si="159"/>
        <v>#DIV/0!</v>
      </c>
      <c r="CQ44" s="8"/>
      <c r="CR44" s="10" t="e">
        <f t="shared" si="114"/>
        <v>#DIV/0!</v>
      </c>
      <c r="CS44" s="10"/>
      <c r="CT44" s="8"/>
      <c r="CU44" s="8"/>
      <c r="CV44" s="9" t="e">
        <f t="shared" si="115"/>
        <v>#DIV/0!</v>
      </c>
      <c r="CW44" s="8"/>
      <c r="CX44" s="10" t="e">
        <f t="shared" si="116"/>
        <v>#DIV/0!</v>
      </c>
      <c r="CY44" s="10"/>
      <c r="CZ44" s="8"/>
      <c r="DA44" s="8"/>
      <c r="DB44" s="9" t="e">
        <f t="shared" si="117"/>
        <v>#DIV/0!</v>
      </c>
      <c r="DC44" s="8"/>
      <c r="DD44" s="10" t="e">
        <f t="shared" si="118"/>
        <v>#DIV/0!</v>
      </c>
      <c r="DE44" s="10"/>
      <c r="DF44" s="8"/>
      <c r="DG44" s="8"/>
      <c r="DH44" s="9" t="e">
        <f t="shared" si="119"/>
        <v>#DIV/0!</v>
      </c>
      <c r="DI44" s="8"/>
      <c r="DJ44" s="10" t="e">
        <f t="shared" si="120"/>
        <v>#DIV/0!</v>
      </c>
      <c r="DK44" s="10"/>
      <c r="DL44" s="8"/>
      <c r="DM44" s="8"/>
      <c r="DN44" s="9" t="e">
        <f t="shared" si="121"/>
        <v>#DIV/0!</v>
      </c>
      <c r="DO44" s="8"/>
      <c r="DP44" s="10" t="e">
        <f t="shared" si="122"/>
        <v>#DIV/0!</v>
      </c>
      <c r="DQ44" s="10"/>
      <c r="DR44" s="8"/>
      <c r="DS44" s="8"/>
      <c r="DT44" s="9" t="e">
        <f t="shared" si="123"/>
        <v>#DIV/0!</v>
      </c>
      <c r="DU44" s="8"/>
      <c r="DV44" s="10" t="e">
        <f t="shared" si="124"/>
        <v>#DIV/0!</v>
      </c>
      <c r="DW44" s="10"/>
      <c r="DX44" s="18">
        <f>DR44+DL44+DF44+CZ44+CT44</f>
        <v>0</v>
      </c>
      <c r="DY44" s="18">
        <f>DS44+DM44+DG44+DA44+CU44</f>
        <v>0</v>
      </c>
      <c r="DZ44" s="9" t="e">
        <f t="shared" si="126"/>
        <v>#DIV/0!</v>
      </c>
      <c r="EA44" s="18">
        <f t="shared" si="127"/>
        <v>0</v>
      </c>
      <c r="EB44" s="10" t="e">
        <f t="shared" si="128"/>
        <v>#DIV/0!</v>
      </c>
      <c r="EC44" s="10"/>
      <c r="ED44" s="8"/>
      <c r="EE44" s="8"/>
      <c r="EF44" s="9" t="e">
        <f t="shared" si="129"/>
        <v>#DIV/0!</v>
      </c>
      <c r="EG44" s="8"/>
      <c r="EH44" s="10" t="e">
        <f t="shared" si="130"/>
        <v>#DIV/0!</v>
      </c>
      <c r="EI44" s="10"/>
      <c r="EJ44" s="8"/>
      <c r="EK44" s="8"/>
      <c r="EL44" s="9" t="e">
        <f t="shared" si="131"/>
        <v>#DIV/0!</v>
      </c>
      <c r="EM44" s="8"/>
      <c r="EN44" s="10" t="e">
        <f t="shared" si="132"/>
        <v>#DIV/0!</v>
      </c>
      <c r="EP44" s="7">
        <v>2016</v>
      </c>
      <c r="EQ44" s="10" t="e">
        <f>B44*100/BV44</f>
        <v>#DIV/0!</v>
      </c>
      <c r="ER44" s="10" t="e">
        <f>C44*100/BW44</f>
        <v>#DIV/0!</v>
      </c>
      <c r="ES44" s="10" t="e">
        <f t="shared" si="134"/>
        <v>#DIV/0!</v>
      </c>
      <c r="ET44" s="10"/>
      <c r="EU44" s="10" t="e">
        <f>H44*100/CB44</f>
        <v>#DIV/0!</v>
      </c>
      <c r="EV44" s="10" t="e">
        <f>I44*100/CC44</f>
        <v>#DIV/0!</v>
      </c>
      <c r="EW44" s="10" t="e">
        <f t="shared" si="136"/>
        <v>#DIV/0!</v>
      </c>
      <c r="EX44" s="10"/>
      <c r="EY44" s="10" t="e">
        <f>N44*100/CH44</f>
        <v>#DIV/0!</v>
      </c>
      <c r="EZ44" s="10" t="e">
        <f>O44*100/CI44</f>
        <v>#DIV/0!</v>
      </c>
      <c r="FA44" s="10" t="e">
        <f t="shared" si="138"/>
        <v>#DIV/0!</v>
      </c>
      <c r="FB44" s="10"/>
      <c r="FC44" s="10" t="e">
        <f>T44*100/CN44</f>
        <v>#DIV/0!</v>
      </c>
      <c r="FD44" s="10" t="e">
        <f>U44*100/CO44</f>
        <v>#DIV/0!</v>
      </c>
      <c r="FE44" s="10" t="e">
        <f t="shared" si="140"/>
        <v>#DIV/0!</v>
      </c>
      <c r="FF44" s="10"/>
      <c r="FG44" s="10" t="e">
        <f>Z44*100/CT44</f>
        <v>#DIV/0!</v>
      </c>
      <c r="FH44" s="10" t="e">
        <f>AA44*100/CU44</f>
        <v>#DIV/0!</v>
      </c>
      <c r="FI44" s="10" t="e">
        <f t="shared" si="142"/>
        <v>#DIV/0!</v>
      </c>
      <c r="FJ44" s="10"/>
      <c r="FK44" s="10" t="e">
        <f>AF44*100/CZ44</f>
        <v>#DIV/0!</v>
      </c>
      <c r="FL44" s="10" t="e">
        <f>AG44*100/DA44</f>
        <v>#DIV/0!</v>
      </c>
      <c r="FM44" s="10" t="e">
        <f t="shared" si="144"/>
        <v>#DIV/0!</v>
      </c>
      <c r="FN44" s="10"/>
      <c r="FO44" s="10" t="e">
        <f>AL44*100/DF44</f>
        <v>#DIV/0!</v>
      </c>
      <c r="FP44" s="10" t="e">
        <f>AM44*100/DG44</f>
        <v>#DIV/0!</v>
      </c>
      <c r="FQ44" s="10" t="e">
        <f t="shared" si="146"/>
        <v>#DIV/0!</v>
      </c>
      <c r="FR44" s="10"/>
      <c r="FS44" s="10" t="e">
        <f>AR44*100/DL44</f>
        <v>#DIV/0!</v>
      </c>
      <c r="FT44" s="10" t="e">
        <f>AS44*100/DM44</f>
        <v>#DIV/0!</v>
      </c>
      <c r="FU44" s="10" t="e">
        <f t="shared" si="148"/>
        <v>#DIV/0!</v>
      </c>
      <c r="FV44" s="10"/>
      <c r="FW44" s="10" t="e">
        <f>AX44*100/DR44</f>
        <v>#DIV/0!</v>
      </c>
      <c r="FX44" s="10" t="e">
        <f>AY44*100/DS44</f>
        <v>#DIV/0!</v>
      </c>
      <c r="FY44" s="10" t="e">
        <f t="shared" si="150"/>
        <v>#DIV/0!</v>
      </c>
      <c r="FZ44" s="10"/>
      <c r="GA44" s="10" t="e">
        <f>BD44*100/DX44</f>
        <v>#DIV/0!</v>
      </c>
      <c r="GB44" s="10" t="e">
        <f>BE44*100/DY44</f>
        <v>#DIV/0!</v>
      </c>
      <c r="GC44" s="10" t="e">
        <f t="shared" si="152"/>
        <v>#DIV/0!</v>
      </c>
      <c r="GD44" s="10"/>
      <c r="GE44" s="10" t="e">
        <f>BJ44*100/ED44</f>
        <v>#DIV/0!</v>
      </c>
      <c r="GF44" s="10" t="e">
        <f>BK44*100/EE44</f>
        <v>#DIV/0!</v>
      </c>
      <c r="GG44" s="10" t="e">
        <f t="shared" si="154"/>
        <v>#DIV/0!</v>
      </c>
      <c r="GH44" s="10"/>
      <c r="GI44" s="10" t="e">
        <f>BP44*100/EJ44</f>
        <v>#DIV/0!</v>
      </c>
      <c r="GJ44" s="10" t="e">
        <f>BQ44*100/EK44</f>
        <v>#DIV/0!</v>
      </c>
      <c r="GK44" s="10" t="e">
        <f t="shared" si="156"/>
        <v>#DIV/0!</v>
      </c>
    </row>
    <row r="45" spans="1:193" ht="12">
      <c r="A45" s="7">
        <v>2017</v>
      </c>
      <c r="B45" s="8"/>
      <c r="C45" s="8"/>
      <c r="D45" s="9" t="e">
        <f>C45/B45</f>
        <v>#DIV/0!</v>
      </c>
      <c r="E45" s="8"/>
      <c r="F45" s="10" t="e">
        <f>E45*100/C45</f>
        <v>#DIV/0!</v>
      </c>
      <c r="G45" s="10"/>
      <c r="H45" s="8"/>
      <c r="I45" s="8"/>
      <c r="J45" s="9" t="e">
        <f>I45/H45</f>
        <v>#DIV/0!</v>
      </c>
      <c r="K45" s="8"/>
      <c r="L45" s="10" t="e">
        <f>K45*100/I45</f>
        <v>#DIV/0!</v>
      </c>
      <c r="M45" s="10"/>
      <c r="N45" s="8"/>
      <c r="O45" s="8"/>
      <c r="P45" s="9" t="e">
        <f>O45/N45</f>
        <v>#DIV/0!</v>
      </c>
      <c r="Q45" s="8"/>
      <c r="R45" s="10" t="e">
        <f>Q45*100/O45</f>
        <v>#DIV/0!</v>
      </c>
      <c r="S45" s="10"/>
      <c r="T45" s="8"/>
      <c r="U45" s="8"/>
      <c r="V45" s="9" t="e">
        <f>U45/T45</f>
        <v>#DIV/0!</v>
      </c>
      <c r="W45" s="8"/>
      <c r="X45" s="10" t="e">
        <f>W45*100/U45</f>
        <v>#DIV/0!</v>
      </c>
      <c r="Y45" s="10"/>
      <c r="Z45" s="8"/>
      <c r="AA45" s="8"/>
      <c r="AB45" s="9" t="e">
        <f>AA45/Z45</f>
        <v>#DIV/0!</v>
      </c>
      <c r="AC45" s="8"/>
      <c r="AD45" s="10" t="e">
        <f>AC45*100/AA45</f>
        <v>#DIV/0!</v>
      </c>
      <c r="AE45" s="10"/>
      <c r="AF45" s="8"/>
      <c r="AG45" s="8"/>
      <c r="AH45" s="9" t="e">
        <f>AG45/AF45</f>
        <v>#DIV/0!</v>
      </c>
      <c r="AI45" s="8"/>
      <c r="AJ45" s="10" t="e">
        <f>AI45*100/AG45</f>
        <v>#DIV/0!</v>
      </c>
      <c r="AK45" s="10"/>
      <c r="AL45" s="8"/>
      <c r="AM45" s="8"/>
      <c r="AN45" s="9" t="e">
        <f>AM45/AL45</f>
        <v>#DIV/0!</v>
      </c>
      <c r="AO45" s="8"/>
      <c r="AP45" s="10" t="e">
        <f>AO45*100/AM45</f>
        <v>#DIV/0!</v>
      </c>
      <c r="AQ45" s="10"/>
      <c r="AR45" s="8"/>
      <c r="AS45" s="8"/>
      <c r="AT45" s="9" t="e">
        <f>AS45/AR45</f>
        <v>#DIV/0!</v>
      </c>
      <c r="AU45" s="8"/>
      <c r="AV45" s="10" t="e">
        <f>AU45*100/AS45</f>
        <v>#DIV/0!</v>
      </c>
      <c r="AW45" s="10"/>
      <c r="AX45" s="8"/>
      <c r="AY45" s="8"/>
      <c r="AZ45" s="9" t="e">
        <f>AY45/AX45</f>
        <v>#DIV/0!</v>
      </c>
      <c r="BA45" s="8"/>
      <c r="BB45" s="10" t="e">
        <f>BA45*100/AY45</f>
        <v>#DIV/0!</v>
      </c>
      <c r="BC45" s="10"/>
      <c r="BD45" s="18">
        <f>Z45+AF45+AL45+AR45+AX45</f>
        <v>0</v>
      </c>
      <c r="BE45" s="18">
        <f>AA45+AG45+AM45+AS45+AY45</f>
        <v>0</v>
      </c>
      <c r="BF45" s="9" t="e">
        <f>BE45/BD45</f>
        <v>#DIV/0!</v>
      </c>
      <c r="BG45" s="18">
        <f>AC45+AI45+AO45+AU45+BA45</f>
        <v>0</v>
      </c>
      <c r="BH45" s="10" t="e">
        <f>BG45*100/BE45</f>
        <v>#DIV/0!</v>
      </c>
      <c r="BI45" s="10"/>
      <c r="BJ45" s="8"/>
      <c r="BK45" s="8"/>
      <c r="BL45" s="9" t="e">
        <f>BK45/BJ45</f>
        <v>#DIV/0!</v>
      </c>
      <c r="BM45" s="8"/>
      <c r="BN45" s="10" t="e">
        <f>BM45*100/BK45</f>
        <v>#DIV/0!</v>
      </c>
      <c r="BO45" s="10"/>
      <c r="BP45" s="8"/>
      <c r="BQ45" s="8"/>
      <c r="BR45" s="9" t="e">
        <f>BQ45/BP45</f>
        <v>#DIV/0!</v>
      </c>
      <c r="BS45" s="8"/>
      <c r="BT45" s="10" t="e">
        <f>BS45*100/BQ45</f>
        <v>#DIV/0!</v>
      </c>
      <c r="BU45" s="10"/>
      <c r="BV45" s="8"/>
      <c r="BW45" s="8"/>
      <c r="BX45" s="9" t="e">
        <f>BW45*100/BV45</f>
        <v>#DIV/0!</v>
      </c>
      <c r="BY45" s="8"/>
      <c r="BZ45" s="10" t="e">
        <f>BY45*100/BW45</f>
        <v>#DIV/0!</v>
      </c>
      <c r="CA45" s="10"/>
      <c r="CB45" s="8"/>
      <c r="CC45" s="8"/>
      <c r="CD45" s="9" t="e">
        <f t="shared" si="157"/>
        <v>#DIV/0!</v>
      </c>
      <c r="CE45" s="8"/>
      <c r="CF45" s="10" t="e">
        <f>CE45*100/CC45</f>
        <v>#DIV/0!</v>
      </c>
      <c r="CG45" s="10"/>
      <c r="CH45" s="8"/>
      <c r="CI45" s="8"/>
      <c r="CJ45" s="9" t="e">
        <f t="shared" si="158"/>
        <v>#DIV/0!</v>
      </c>
      <c r="CK45" s="8"/>
      <c r="CL45" s="10" t="e">
        <f>CK45*100/CI45</f>
        <v>#DIV/0!</v>
      </c>
      <c r="CM45" s="10"/>
      <c r="CN45" s="8"/>
      <c r="CO45" s="8"/>
      <c r="CP45" s="9" t="e">
        <f t="shared" si="159"/>
        <v>#DIV/0!</v>
      </c>
      <c r="CQ45" s="8"/>
      <c r="CR45" s="10" t="e">
        <f>CQ45*100/CO45</f>
        <v>#DIV/0!</v>
      </c>
      <c r="CS45" s="10"/>
      <c r="CT45" s="8"/>
      <c r="CU45" s="8"/>
      <c r="CV45" s="9" t="e">
        <f>CU45/CT45</f>
        <v>#DIV/0!</v>
      </c>
      <c r="CW45" s="8"/>
      <c r="CX45" s="10" t="e">
        <f>CW45*100/CU45</f>
        <v>#DIV/0!</v>
      </c>
      <c r="CY45" s="10"/>
      <c r="CZ45" s="8"/>
      <c r="DA45" s="8"/>
      <c r="DB45" s="9" t="e">
        <f>DA45/CZ45</f>
        <v>#DIV/0!</v>
      </c>
      <c r="DC45" s="8"/>
      <c r="DD45" s="10" t="e">
        <f>DC45*100/DA45</f>
        <v>#DIV/0!</v>
      </c>
      <c r="DE45" s="10"/>
      <c r="DF45" s="8"/>
      <c r="DG45" s="8"/>
      <c r="DH45" s="9" t="e">
        <f>DG45/DF45</f>
        <v>#DIV/0!</v>
      </c>
      <c r="DI45" s="8"/>
      <c r="DJ45" s="10" t="e">
        <f>DI45*100/DG45</f>
        <v>#DIV/0!</v>
      </c>
      <c r="DK45" s="10"/>
      <c r="DL45" s="8"/>
      <c r="DM45" s="8"/>
      <c r="DN45" s="9" t="e">
        <f>DM45/DL45</f>
        <v>#DIV/0!</v>
      </c>
      <c r="DO45" s="8"/>
      <c r="DP45" s="10" t="e">
        <f>DO45*100/DM45</f>
        <v>#DIV/0!</v>
      </c>
      <c r="DQ45" s="10"/>
      <c r="DR45" s="8"/>
      <c r="DS45" s="8"/>
      <c r="DT45" s="9" t="e">
        <f>DS45/DR45</f>
        <v>#DIV/0!</v>
      </c>
      <c r="DU45" s="8"/>
      <c r="DV45" s="10" t="e">
        <f>DU45*100/DS45</f>
        <v>#DIV/0!</v>
      </c>
      <c r="DW45" s="10"/>
      <c r="DX45" s="18">
        <f>DR45+DL45+DF45+CZ45+CT45</f>
        <v>0</v>
      </c>
      <c r="DY45" s="18">
        <f>DS45+DM45+DG45+DA45+CU45</f>
        <v>0</v>
      </c>
      <c r="DZ45" s="9" t="e">
        <f>DY45/DX45</f>
        <v>#DIV/0!</v>
      </c>
      <c r="EA45" s="18">
        <f>DU45+DO45+DI45+DC45+CW45</f>
        <v>0</v>
      </c>
      <c r="EB45" s="10" t="e">
        <f>EA45*100/DY45</f>
        <v>#DIV/0!</v>
      </c>
      <c r="EC45" s="10"/>
      <c r="ED45" s="8"/>
      <c r="EE45" s="8"/>
      <c r="EF45" s="9" t="e">
        <f t="shared" si="129"/>
        <v>#DIV/0!</v>
      </c>
      <c r="EG45" s="8"/>
      <c r="EH45" s="10" t="e">
        <f>EG45*100/EE45</f>
        <v>#DIV/0!</v>
      </c>
      <c r="EI45" s="10"/>
      <c r="EJ45" s="8"/>
      <c r="EK45" s="8"/>
      <c r="EL45" s="9" t="e">
        <f>EK45/EJ45</f>
        <v>#DIV/0!</v>
      </c>
      <c r="EM45" s="8"/>
      <c r="EN45" s="10" t="e">
        <f>EM45*100/EK45</f>
        <v>#DIV/0!</v>
      </c>
      <c r="EP45" s="7">
        <v>2017</v>
      </c>
      <c r="EQ45" s="10" t="e">
        <f>B45*100/BV45</f>
        <v>#DIV/0!</v>
      </c>
      <c r="ER45" s="10" t="e">
        <f>C45*100/BW45</f>
        <v>#DIV/0!</v>
      </c>
      <c r="ES45" s="10" t="e">
        <f>E45*100/BY45</f>
        <v>#DIV/0!</v>
      </c>
      <c r="ET45" s="10"/>
      <c r="EU45" s="10" t="e">
        <f>H45*100/CB45</f>
        <v>#DIV/0!</v>
      </c>
      <c r="EV45" s="10" t="e">
        <f>I45*100/CC45</f>
        <v>#DIV/0!</v>
      </c>
      <c r="EW45" s="10" t="e">
        <f>K45*100/CE45</f>
        <v>#DIV/0!</v>
      </c>
      <c r="EX45" s="10"/>
      <c r="EY45" s="10" t="e">
        <f>N45*100/CH45</f>
        <v>#DIV/0!</v>
      </c>
      <c r="EZ45" s="10" t="e">
        <f>O45*100/CI45</f>
        <v>#DIV/0!</v>
      </c>
      <c r="FA45" s="10" t="e">
        <f>Q45*100/CK45</f>
        <v>#DIV/0!</v>
      </c>
      <c r="FB45" s="10"/>
      <c r="FC45" s="10" t="e">
        <f>T45*100/CN45</f>
        <v>#DIV/0!</v>
      </c>
      <c r="FD45" s="10" t="e">
        <f>U45*100/CO45</f>
        <v>#DIV/0!</v>
      </c>
      <c r="FE45" s="10" t="e">
        <f>W45*100/CQ45</f>
        <v>#DIV/0!</v>
      </c>
      <c r="FF45" s="10"/>
      <c r="FG45" s="10" t="e">
        <f>Z45*100/CT45</f>
        <v>#DIV/0!</v>
      </c>
      <c r="FH45" s="10" t="e">
        <f>AA45*100/CU45</f>
        <v>#DIV/0!</v>
      </c>
      <c r="FI45" s="10" t="e">
        <f>AC45*100/CW45</f>
        <v>#DIV/0!</v>
      </c>
      <c r="FJ45" s="10"/>
      <c r="FK45" s="10" t="e">
        <f>AF45*100/CZ45</f>
        <v>#DIV/0!</v>
      </c>
      <c r="FL45" s="10" t="e">
        <f>AG45*100/DA45</f>
        <v>#DIV/0!</v>
      </c>
      <c r="FM45" s="10" t="e">
        <f>AI45*100/DC45</f>
        <v>#DIV/0!</v>
      </c>
      <c r="FN45" s="10"/>
      <c r="FO45" s="10" t="e">
        <f>AL45*100/DF45</f>
        <v>#DIV/0!</v>
      </c>
      <c r="FP45" s="10" t="e">
        <f>AM45*100/DG45</f>
        <v>#DIV/0!</v>
      </c>
      <c r="FQ45" s="10" t="e">
        <f>AO45*100/DI45</f>
        <v>#DIV/0!</v>
      </c>
      <c r="FR45" s="10"/>
      <c r="FS45" s="10" t="e">
        <f>AR45*100/DL45</f>
        <v>#DIV/0!</v>
      </c>
      <c r="FT45" s="10" t="e">
        <f>AS45*100/DM45</f>
        <v>#DIV/0!</v>
      </c>
      <c r="FU45" s="10" t="e">
        <f>AU45*100/DO45</f>
        <v>#DIV/0!</v>
      </c>
      <c r="FV45" s="10"/>
      <c r="FW45" s="10" t="e">
        <f>AX45*100/DR45</f>
        <v>#DIV/0!</v>
      </c>
      <c r="FX45" s="10" t="e">
        <f>AY45*100/DS45</f>
        <v>#DIV/0!</v>
      </c>
      <c r="FY45" s="10" t="e">
        <f>BA45*100/DU45</f>
        <v>#DIV/0!</v>
      </c>
      <c r="FZ45" s="10"/>
      <c r="GA45" s="10" t="e">
        <f>BD45*100/DX45</f>
        <v>#DIV/0!</v>
      </c>
      <c r="GB45" s="10" t="e">
        <f>BE45*100/DY45</f>
        <v>#DIV/0!</v>
      </c>
      <c r="GC45" s="10" t="e">
        <f>BG45*100/EA45</f>
        <v>#DIV/0!</v>
      </c>
      <c r="GD45" s="10"/>
      <c r="GE45" s="10" t="e">
        <f>BJ45*100/ED45</f>
        <v>#DIV/0!</v>
      </c>
      <c r="GF45" s="10" t="e">
        <f>BK45*100/EE45</f>
        <v>#DIV/0!</v>
      </c>
      <c r="GG45" s="10" t="e">
        <f>BM45*100/EG45</f>
        <v>#DIV/0!</v>
      </c>
      <c r="GH45" s="10"/>
      <c r="GI45" s="10" t="e">
        <f>BP45*100/EJ45</f>
        <v>#DIV/0!</v>
      </c>
      <c r="GJ45" s="10" t="e">
        <f>BQ45*100/EK45</f>
        <v>#DIV/0!</v>
      </c>
      <c r="GK45" s="10" t="e">
        <f>BS45*100/EM45</f>
        <v>#DIV/0!</v>
      </c>
    </row>
    <row r="46" spans="1:193" ht="12.75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2">
      <c r="A47" s="1" t="s">
        <v>30</v>
      </c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</row>
    <row r="48" ht="12">
      <c r="A48" s="1" t="s">
        <v>20</v>
      </c>
    </row>
    <row r="49" ht="12">
      <c r="A49" s="1" t="s">
        <v>21</v>
      </c>
    </row>
    <row r="50" ht="12">
      <c r="A50" s="1" t="s">
        <v>22</v>
      </c>
    </row>
    <row r="51" ht="12">
      <c r="A51" s="1" t="s">
        <v>23</v>
      </c>
    </row>
    <row r="52" ht="12">
      <c r="A52" s="1" t="s">
        <v>24</v>
      </c>
    </row>
    <row r="53" ht="12">
      <c r="A53" s="1" t="s">
        <v>25</v>
      </c>
    </row>
    <row r="54" ht="12">
      <c r="A54" s="20" t="s">
        <v>45</v>
      </c>
    </row>
    <row r="55" ht="12">
      <c r="A55" s="20" t="s">
        <v>47</v>
      </c>
    </row>
    <row r="57" ht="12">
      <c r="A57" s="3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2006-09-29T08:34:56Z</dcterms:created>
  <dcterms:modified xsi:type="dcterms:W3CDTF">2016-09-23T10:19:22Z</dcterms:modified>
  <cp:category/>
  <cp:version/>
  <cp:contentType/>
  <cp:contentStatus/>
</cp:coreProperties>
</file>